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CEDEARS\Formularios Instrucción\"/>
    </mc:Choice>
  </mc:AlternateContent>
  <xr:revisionPtr revIDLastSave="0" documentId="13_ncr:1_{0DEDBDC1-1880-49AF-862D-D0F391C16E09}" xr6:coauthVersionLast="47" xr6:coauthVersionMax="47" xr10:uidLastSave="{00000000-0000-0000-0000-000000000000}"/>
  <workbookProtection workbookAlgorithmName="SHA-512" workbookHashValue="P153DPlRE0l3vL7Udkr0QvuxSH+sxFqvC3Wpo+MKmWFLWal3YzlZjYyr8rpiLnb8dhp1KQQmG4DChoOR812Afg==" workbookSaltValue="V1Yjk63M4GHzb7KrK0kpZA==" workbookSpinCount="100000" lockStructure="1"/>
  <bookViews>
    <workbookView xWindow="-110" yWindow="-110" windowWidth="19420" windowHeight="10420" xr2:uid="{00000000-000D-0000-FFFF-FFFF00000000}"/>
  </bookViews>
  <sheets>
    <sheet name="Issuances" sheetId="1" r:id="rId1"/>
    <sheet name="Cancellations" sheetId="3" r:id="rId2"/>
    <sheet name="Tabla" sheetId="2" r:id="rId3"/>
    <sheet name="Hoja1" sheetId="4" state="veryHidden" r:id="rId4"/>
  </sheets>
  <definedNames>
    <definedName name="_xlnm._FilterDatabase" localSheetId="3" hidden="1">Hoja1!$A$1:$B$369</definedName>
    <definedName name="_xlnm._FilterDatabase" localSheetId="2" hidden="1">Tabla!$A$1:$D$302</definedName>
    <definedName name="_xlnm.Print_Area" localSheetId="1">Cancellations!$C$2:$E$7</definedName>
    <definedName name="_xlnm.Print_Area" localSheetId="0">Issuances!$A$1:$H$57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3" i="1" l="1"/>
  <c r="D23" i="1"/>
  <c r="C23" i="1"/>
  <c r="E23" i="1" s="1"/>
  <c r="F22" i="1"/>
  <c r="D22" i="1"/>
  <c r="C22" i="1"/>
  <c r="E22" i="1" s="1"/>
  <c r="F21" i="1"/>
  <c r="D21" i="1"/>
  <c r="C21" i="1"/>
  <c r="E21" i="1" s="1"/>
  <c r="F20" i="1"/>
  <c r="D20" i="1"/>
  <c r="C20" i="1"/>
  <c r="E20" i="1" s="1"/>
  <c r="F19" i="1"/>
  <c r="D19" i="1"/>
  <c r="C19" i="1"/>
  <c r="E19" i="1" s="1"/>
  <c r="F18" i="1"/>
  <c r="D18" i="1"/>
  <c r="C18" i="1"/>
  <c r="E18" i="1" s="1"/>
  <c r="F17" i="1"/>
  <c r="D17" i="1"/>
  <c r="C17" i="1"/>
  <c r="E17" i="1" s="1"/>
  <c r="F16" i="1"/>
  <c r="D16" i="1"/>
  <c r="C16" i="1"/>
  <c r="E16" i="1" s="1"/>
  <c r="F15" i="1"/>
  <c r="D15" i="1"/>
  <c r="C15" i="1"/>
  <c r="E15" i="1" s="1"/>
  <c r="F14" i="1"/>
  <c r="D14" i="1"/>
  <c r="C14" i="1"/>
  <c r="G23" i="1"/>
  <c r="G22" i="1"/>
  <c r="G21" i="1"/>
  <c r="G20" i="1"/>
  <c r="G19" i="1"/>
  <c r="G18" i="1"/>
  <c r="G17" i="1"/>
  <c r="G16" i="1"/>
  <c r="G15" i="1"/>
  <c r="D14" i="3"/>
  <c r="E14" i="1" l="1"/>
  <c r="F23" i="3"/>
  <c r="D23" i="3"/>
  <c r="C23" i="3"/>
  <c r="A23" i="3" s="1"/>
  <c r="G23" i="3" s="1"/>
  <c r="F22" i="3"/>
  <c r="D22" i="3"/>
  <c r="C22" i="3"/>
  <c r="A22" i="3" s="1"/>
  <c r="G22" i="3" s="1"/>
  <c r="F21" i="3"/>
  <c r="D21" i="3"/>
  <c r="C21" i="3"/>
  <c r="A21" i="3" s="1"/>
  <c r="G21" i="3" s="1"/>
  <c r="F20" i="3"/>
  <c r="D20" i="3"/>
  <c r="C20" i="3"/>
  <c r="A20" i="3" s="1"/>
  <c r="G20" i="3" s="1"/>
  <c r="F19" i="3"/>
  <c r="D19" i="3"/>
  <c r="C19" i="3"/>
  <c r="A19" i="3" s="1"/>
  <c r="G19" i="3" s="1"/>
  <c r="F18" i="3"/>
  <c r="D18" i="3"/>
  <c r="C18" i="3"/>
  <c r="A18" i="3" s="1"/>
  <c r="G18" i="3" s="1"/>
  <c r="F17" i="3"/>
  <c r="D17" i="3"/>
  <c r="C17" i="3"/>
  <c r="A17" i="3" s="1"/>
  <c r="G17" i="3" s="1"/>
  <c r="F16" i="3"/>
  <c r="D16" i="3"/>
  <c r="C16" i="3"/>
  <c r="A16" i="3" s="1"/>
  <c r="G16" i="3" s="1"/>
  <c r="F15" i="3"/>
  <c r="D15" i="3"/>
  <c r="C15" i="3"/>
  <c r="A15" i="3" s="1"/>
  <c r="G15" i="3" s="1"/>
  <c r="B8" i="1"/>
  <c r="C8" i="3"/>
  <c r="G14" i="1" l="1"/>
  <c r="F14" i="3"/>
  <c r="C14" i="3"/>
  <c r="A14" i="3" s="1"/>
  <c r="IN43" i="1"/>
  <c r="IF43" i="1"/>
  <c r="HX43" i="1"/>
  <c r="HP43" i="1"/>
  <c r="HH43" i="1"/>
  <c r="G14" i="3" l="1"/>
  <c r="G24" i="1"/>
  <c r="H10" i="2" s="1"/>
  <c r="G24" i="3" l="1"/>
  <c r="H11" i="2" s="1"/>
  <c r="H12" i="2" s="1"/>
  <c r="C40" i="1"/>
  <c r="C38" i="3" l="1"/>
</calcChain>
</file>

<file path=xl/sharedStrings.xml><?xml version="1.0" encoding="utf-8"?>
<sst xmlns="http://schemas.openxmlformats.org/spreadsheetml/2006/main" count="1063" uniqueCount="997">
  <si>
    <t>TRADE DATE</t>
  </si>
  <si>
    <t>SETTLE DATE</t>
  </si>
  <si>
    <t>CEDEARS RATIO</t>
  </si>
  <si>
    <t>CUSIP</t>
  </si>
  <si>
    <t>ORCL</t>
  </si>
  <si>
    <t>68389X105</t>
  </si>
  <si>
    <t>QCOM</t>
  </si>
  <si>
    <t>TXN</t>
  </si>
  <si>
    <t>PHG</t>
  </si>
  <si>
    <t>VOD</t>
  </si>
  <si>
    <t>Identificación</t>
  </si>
  <si>
    <t>Ratio</t>
  </si>
  <si>
    <t>BA</t>
  </si>
  <si>
    <t>CAT</t>
  </si>
  <si>
    <t>C</t>
  </si>
  <si>
    <t>KO</t>
  </si>
  <si>
    <t>DIS</t>
  </si>
  <si>
    <t>GE</t>
  </si>
  <si>
    <t>HON</t>
  </si>
  <si>
    <t>INTC</t>
  </si>
  <si>
    <t>IBM</t>
  </si>
  <si>
    <t>IP</t>
  </si>
  <si>
    <t>JNJ</t>
  </si>
  <si>
    <t>MCD</t>
  </si>
  <si>
    <t>MRK</t>
  </si>
  <si>
    <t>MSFT</t>
  </si>
  <si>
    <t>MMM</t>
  </si>
  <si>
    <t>JPM</t>
  </si>
  <si>
    <t>NOK</t>
  </si>
  <si>
    <t>MO</t>
  </si>
  <si>
    <t>PG</t>
  </si>
  <si>
    <t>TEF</t>
  </si>
  <si>
    <t>WMT</t>
  </si>
  <si>
    <t>WFC</t>
  </si>
  <si>
    <t>002824100</t>
  </si>
  <si>
    <t>AIG</t>
  </si>
  <si>
    <t>AMGN</t>
  </si>
  <si>
    <t>031162100</t>
  </si>
  <si>
    <t>ADI</t>
  </si>
  <si>
    <t>032654105</t>
  </si>
  <si>
    <t>038222105</t>
  </si>
  <si>
    <t>053015103</t>
  </si>
  <si>
    <t>AVY</t>
  </si>
  <si>
    <t>053611109</t>
  </si>
  <si>
    <t>BK</t>
  </si>
  <si>
    <t>CAH</t>
  </si>
  <si>
    <t>14149Y108</t>
  </si>
  <si>
    <t>CSCO</t>
  </si>
  <si>
    <t>17275R102</t>
  </si>
  <si>
    <t>CL</t>
  </si>
  <si>
    <t>194162103</t>
  </si>
  <si>
    <t>GLW</t>
  </si>
  <si>
    <t>219350105</t>
  </si>
  <si>
    <t>COST</t>
  </si>
  <si>
    <t>22160k105</t>
  </si>
  <si>
    <t>DE</t>
  </si>
  <si>
    <t>244199105</t>
  </si>
  <si>
    <t>XOM</t>
  </si>
  <si>
    <t>30231G102</t>
  </si>
  <si>
    <t>FDX</t>
  </si>
  <si>
    <t>313586109</t>
  </si>
  <si>
    <t>412822108</t>
  </si>
  <si>
    <t>HSY</t>
  </si>
  <si>
    <t>427866108</t>
  </si>
  <si>
    <t>HD</t>
  </si>
  <si>
    <t>437076102</t>
  </si>
  <si>
    <t>IFF</t>
  </si>
  <si>
    <t>459506101</t>
  </si>
  <si>
    <t>KMB</t>
  </si>
  <si>
    <t>494368103</t>
  </si>
  <si>
    <t>LLY</t>
  </si>
  <si>
    <t>532457108</t>
  </si>
  <si>
    <t>LMT</t>
  </si>
  <si>
    <t>539830109</t>
  </si>
  <si>
    <t>MMC</t>
  </si>
  <si>
    <t>571748102</t>
  </si>
  <si>
    <t>MDT</t>
  </si>
  <si>
    <t>NKE</t>
  </si>
  <si>
    <t>654106103</t>
  </si>
  <si>
    <t>NUE</t>
  </si>
  <si>
    <t>670346105</t>
  </si>
  <si>
    <t>PCAR</t>
  </si>
  <si>
    <t>693718108</t>
  </si>
  <si>
    <t>PEP</t>
  </si>
  <si>
    <t>713448108</t>
  </si>
  <si>
    <t>PFE</t>
  </si>
  <si>
    <t>717081103</t>
  </si>
  <si>
    <t>PBI</t>
  </si>
  <si>
    <t>724479100</t>
  </si>
  <si>
    <t>747525103</t>
  </si>
  <si>
    <t>SLB</t>
  </si>
  <si>
    <t>806857108</t>
  </si>
  <si>
    <t>SNA</t>
  </si>
  <si>
    <t>833034101</t>
  </si>
  <si>
    <t>SBUX</t>
  </si>
  <si>
    <t>855244109</t>
  </si>
  <si>
    <t>SYY</t>
  </si>
  <si>
    <t>871829107</t>
  </si>
  <si>
    <t>882508104</t>
  </si>
  <si>
    <t>BCS</t>
  </si>
  <si>
    <t>06738E204</t>
  </si>
  <si>
    <t>251566105</t>
  </si>
  <si>
    <t>FMX</t>
  </si>
  <si>
    <t>344419106</t>
  </si>
  <si>
    <t>ING</t>
  </si>
  <si>
    <t>456837103</t>
  </si>
  <si>
    <t>SAP</t>
  </si>
  <si>
    <t>803054204</t>
  </si>
  <si>
    <t>TM</t>
  </si>
  <si>
    <t>892331307</t>
  </si>
  <si>
    <t>TV</t>
  </si>
  <si>
    <t>40049J206</t>
  </si>
  <si>
    <t>CX</t>
  </si>
  <si>
    <t>BP</t>
  </si>
  <si>
    <t>31428X106</t>
  </si>
  <si>
    <t>Nber of Shares</t>
  </si>
  <si>
    <t>Trading symbol of represented share</t>
  </si>
  <si>
    <t>Counterparty Name</t>
  </si>
  <si>
    <t>Nber of Cedears</t>
  </si>
  <si>
    <t>Common Code Nber.</t>
  </si>
  <si>
    <t>PLEASE DELIVER CEDEAR´s (FREE) TO</t>
  </si>
  <si>
    <t>Name of CEDEAR´s Purchaser (Broker)</t>
  </si>
  <si>
    <t xml:space="preserve">REPRESENTED SHARES ON DEPOSIT </t>
  </si>
  <si>
    <t>PLEASE RELEASE AND DELIVER</t>
  </si>
  <si>
    <t>REPRESENTED SHARES (FREE) TO</t>
  </si>
  <si>
    <t>Name of Counterparty (Broker)</t>
  </si>
  <si>
    <t>Nber of Cedear´s</t>
  </si>
  <si>
    <t>Name of the Cedear Program</t>
  </si>
  <si>
    <t>Nber. Of Shares</t>
  </si>
  <si>
    <t xml:space="preserve">Special Instructions: </t>
  </si>
  <si>
    <t xml:space="preserve">Cancellation fees will be paid in New York to the Order of DBNY at the time of the transaction and at </t>
  </si>
  <si>
    <t xml:space="preserve">the following address: </t>
  </si>
  <si>
    <t>Total</t>
  </si>
  <si>
    <t xml:space="preserve"> in your account: 100578980008 (DBNY) - ABA 026003780</t>
  </si>
  <si>
    <t>issue and deliver corresponding CEDEAR´s as it has been listed below.</t>
  </si>
  <si>
    <t>Dia Sem</t>
  </si>
  <si>
    <t>Inssuance</t>
  </si>
  <si>
    <t>Fees</t>
  </si>
  <si>
    <t>ADP</t>
  </si>
  <si>
    <t>05946K101</t>
  </si>
  <si>
    <t>313400301</t>
  </si>
  <si>
    <t>GSK</t>
  </si>
  <si>
    <t xml:space="preserve">Tel.: </t>
  </si>
  <si>
    <t xml:space="preserve">Fax: </t>
  </si>
  <si>
    <t xml:space="preserve">DTC ACCT # </t>
  </si>
  <si>
    <t xml:space="preserve">SUB ACCT # </t>
  </si>
  <si>
    <t>represented shares for the CEDEAR's listed below.</t>
  </si>
  <si>
    <t>CVX</t>
  </si>
  <si>
    <t>Comitente:</t>
  </si>
  <si>
    <t>Nombre del Broker en U.S.A.</t>
  </si>
  <si>
    <t xml:space="preserve">DTC ACCT #   </t>
  </si>
  <si>
    <t xml:space="preserve">SUB ACCT #  </t>
  </si>
  <si>
    <r>
      <t xml:space="preserve">A) I will pay the fees of </t>
    </r>
    <r>
      <rPr>
        <b/>
        <sz val="10"/>
        <rFont val="Arial"/>
        <family val="2"/>
      </rPr>
      <t>USD</t>
    </r>
  </si>
  <si>
    <t>ATTN.:</t>
  </si>
  <si>
    <t>PAUL KUPERMAN</t>
  </si>
  <si>
    <t>B)  I will pay pay to DBNY via SPO charge at DTC</t>
  </si>
  <si>
    <t>DTC#</t>
  </si>
  <si>
    <t>ATTN:</t>
  </si>
  <si>
    <t xml:space="preserve">Depositante:   </t>
  </si>
  <si>
    <t>Fees amount :</t>
  </si>
  <si>
    <t>Please, mark your instruction related to the payment of the above mentioned fee amount:</t>
  </si>
  <si>
    <t>wire transfer of funds in US Dollars:</t>
  </si>
  <si>
    <t>HPQ</t>
  </si>
  <si>
    <t>88579Y101</t>
  </si>
  <si>
    <t>Cancellation</t>
  </si>
  <si>
    <t>46625H100</t>
  </si>
  <si>
    <t>02209S103</t>
  </si>
  <si>
    <t>AZN</t>
  </si>
  <si>
    <t>046353108</t>
  </si>
  <si>
    <t>DEO</t>
  </si>
  <si>
    <t>25243Q205</t>
  </si>
  <si>
    <t>LYG</t>
  </si>
  <si>
    <t>539439109</t>
  </si>
  <si>
    <t>NVS</t>
  </si>
  <si>
    <t>66987V109</t>
  </si>
  <si>
    <t>826197501</t>
  </si>
  <si>
    <t>067901108</t>
  </si>
  <si>
    <t>NEM</t>
  </si>
  <si>
    <t>651639106</t>
  </si>
  <si>
    <t>87927Y102</t>
  </si>
  <si>
    <t>AMX</t>
  </si>
  <si>
    <t>E</t>
  </si>
  <si>
    <t>26874R108</t>
  </si>
  <si>
    <t>NGG</t>
  </si>
  <si>
    <t>BAC</t>
  </si>
  <si>
    <t>BMY</t>
  </si>
  <si>
    <t>USB</t>
  </si>
  <si>
    <t>VZ</t>
  </si>
  <si>
    <t>HMC</t>
  </si>
  <si>
    <t>BHP</t>
  </si>
  <si>
    <t>TSM</t>
  </si>
  <si>
    <t>NMR</t>
  </si>
  <si>
    <t>NSANY</t>
  </si>
  <si>
    <t>902973304</t>
  </si>
  <si>
    <t>92343V104</t>
  </si>
  <si>
    <t>835699307</t>
  </si>
  <si>
    <t>088606108</t>
  </si>
  <si>
    <t>874039100</t>
  </si>
  <si>
    <t>65535H208</t>
  </si>
  <si>
    <t>CDV Cod.</t>
  </si>
  <si>
    <t>606822104</t>
  </si>
  <si>
    <t>AXP</t>
  </si>
  <si>
    <t>00206R102</t>
  </si>
  <si>
    <t>T</t>
  </si>
  <si>
    <t>HDB</t>
  </si>
  <si>
    <t>40415F101</t>
  </si>
  <si>
    <t>IBN</t>
  </si>
  <si>
    <t>45104G104</t>
  </si>
  <si>
    <t>INFY</t>
  </si>
  <si>
    <t>456788108</t>
  </si>
  <si>
    <t>PSO</t>
  </si>
  <si>
    <t>705015105</t>
  </si>
  <si>
    <t>HOG</t>
  </si>
  <si>
    <t>ERIC</t>
  </si>
  <si>
    <t>LKOD</t>
  </si>
  <si>
    <t>677862104</t>
  </si>
  <si>
    <t>368287207</t>
  </si>
  <si>
    <t>OGZD</t>
  </si>
  <si>
    <t>CAR</t>
  </si>
  <si>
    <t>ATAD</t>
  </si>
  <si>
    <t>Sender's Depositante and Comitene  at CDV</t>
  </si>
  <si>
    <t>CEDEAR´s TO BE DEBITED ( FREE) FROM</t>
  </si>
  <si>
    <t>THE FOLLOWING DEPOSITANTE AND</t>
  </si>
  <si>
    <t>CCO</t>
  </si>
  <si>
    <t xml:space="preserve">COMITENTE NUMBER </t>
  </si>
  <si>
    <t xml:space="preserve">Depositante Nro.:  </t>
  </si>
  <si>
    <t xml:space="preserve"> Comitente:        </t>
  </si>
  <si>
    <t>NAME OF LOCAL BROKER:</t>
  </si>
  <si>
    <t>TRADE DATE:</t>
  </si>
  <si>
    <t>SETTLE DATE:</t>
  </si>
  <si>
    <t>MFG</t>
  </si>
  <si>
    <t>60687Y109</t>
  </si>
  <si>
    <t>FR0000120644</t>
  </si>
  <si>
    <t>BG</t>
  </si>
  <si>
    <t>KOF</t>
  </si>
  <si>
    <t>PAC</t>
  </si>
  <si>
    <t>ASR</t>
  </si>
  <si>
    <t>191241108</t>
  </si>
  <si>
    <t>400506101</t>
  </si>
  <si>
    <t>40051E202</t>
  </si>
  <si>
    <t>KEP</t>
  </si>
  <si>
    <t>KB</t>
  </si>
  <si>
    <t>PKX</t>
  </si>
  <si>
    <t>693483109</t>
  </si>
  <si>
    <t>AEM</t>
  </si>
  <si>
    <t>KGC</t>
  </si>
  <si>
    <t>CDE</t>
  </si>
  <si>
    <t>HL</t>
  </si>
  <si>
    <t>GFI</t>
  </si>
  <si>
    <t>HMY</t>
  </si>
  <si>
    <t>GOLD</t>
  </si>
  <si>
    <t>008474108</t>
  </si>
  <si>
    <t>38059T106</t>
  </si>
  <si>
    <t>48241A105</t>
  </si>
  <si>
    <t>VALE</t>
  </si>
  <si>
    <t>91912E105</t>
  </si>
  <si>
    <t>DE000ENAG999</t>
  </si>
  <si>
    <t>DE000BAY0017</t>
  </si>
  <si>
    <t>58933Y105</t>
  </si>
  <si>
    <t>BBVA</t>
  </si>
  <si>
    <t>BSBR</t>
  </si>
  <si>
    <t>05967A107</t>
  </si>
  <si>
    <t>BBD</t>
  </si>
  <si>
    <t>TX</t>
  </si>
  <si>
    <t>35671D857</t>
  </si>
  <si>
    <t>84265V105</t>
  </si>
  <si>
    <t>89417E109</t>
  </si>
  <si>
    <t>58733R102</t>
  </si>
  <si>
    <t>037833100</t>
  </si>
  <si>
    <t>X</t>
  </si>
  <si>
    <t>FCX</t>
  </si>
  <si>
    <t>SCCO</t>
  </si>
  <si>
    <t>LVS</t>
  </si>
  <si>
    <t>TRV</t>
  </si>
  <si>
    <t>FSLR</t>
  </si>
  <si>
    <t>EBAY</t>
  </si>
  <si>
    <t>MELI</t>
  </si>
  <si>
    <t>AAPL</t>
  </si>
  <si>
    <t>RIO</t>
  </si>
  <si>
    <t>DE000BASF111</t>
  </si>
  <si>
    <t>FNMA</t>
  </si>
  <si>
    <t>FMCC</t>
  </si>
  <si>
    <t>MSI</t>
  </si>
  <si>
    <t>09228F103</t>
  </si>
  <si>
    <t>GOOGL</t>
  </si>
  <si>
    <t>SIEGY</t>
  </si>
  <si>
    <t>02079K305</t>
  </si>
  <si>
    <t>HSBC</t>
  </si>
  <si>
    <t>JCI</t>
  </si>
  <si>
    <t>026874784</t>
  </si>
  <si>
    <t>097023105</t>
  </si>
  <si>
    <t>172967424</t>
  </si>
  <si>
    <t>413216300</t>
  </si>
  <si>
    <t>422704106</t>
  </si>
  <si>
    <t>40434L105</t>
  </si>
  <si>
    <t>496902404</t>
  </si>
  <si>
    <t>500631106</t>
  </si>
  <si>
    <t>876629205</t>
  </si>
  <si>
    <t>67011E204</t>
  </si>
  <si>
    <t>796050888</t>
  </si>
  <si>
    <t>064058100</t>
  </si>
  <si>
    <t>912909108</t>
  </si>
  <si>
    <t>92857W308</t>
  </si>
  <si>
    <t>984846105</t>
  </si>
  <si>
    <t>IE00BTN1Y115</t>
  </si>
  <si>
    <t>IE00BY7QL619</t>
  </si>
  <si>
    <t>ABT</t>
  </si>
  <si>
    <t>BASGR</t>
  </si>
  <si>
    <t>BAYNGR</t>
  </si>
  <si>
    <t>DTEAGR</t>
  </si>
  <si>
    <t>EOANGR</t>
  </si>
  <si>
    <t>BSNGR</t>
  </si>
  <si>
    <t>HHPDLI</t>
  </si>
  <si>
    <t>NEC1GR</t>
  </si>
  <si>
    <t>NLMKLI</t>
  </si>
  <si>
    <t>SMSNLI</t>
  </si>
  <si>
    <t>AEG</t>
  </si>
  <si>
    <t>DE0007100000</t>
  </si>
  <si>
    <t>89151E109</t>
  </si>
  <si>
    <t>YZCAY</t>
  </si>
  <si>
    <t>060505104</t>
  </si>
  <si>
    <t>055622104</t>
  </si>
  <si>
    <t>059460303</t>
  </si>
  <si>
    <t>053774105</t>
  </si>
  <si>
    <t>BB</t>
  </si>
  <si>
    <t>MUFG</t>
  </si>
  <si>
    <t>WEBSITE:  www.comafi.com.ar/2258-CEDEARs.note.aspx</t>
  </si>
  <si>
    <t>Banco Comafi Fees</t>
  </si>
  <si>
    <t>WEBSITE:  https://www.comafi.com.ar/2258-CEDEARs.note.aspx</t>
  </si>
  <si>
    <t>ATTN: /REC/CEDEAR  [Nombre de quien instruyó efectuar la emisión/cancelación]</t>
  </si>
  <si>
    <t>1) Issuances fees will be paid in New York to the order of BANCO COMAFI S.A. at the time of the transaction by</t>
  </si>
  <si>
    <t>1) Release fees will be paid in New York to the order of BANCO COMAFI S.A. at the time of the transaction by</t>
  </si>
  <si>
    <t>AMZN</t>
  </si>
  <si>
    <t>NVDA</t>
  </si>
  <si>
    <t>ADBE</t>
  </si>
  <si>
    <t>BIIB</t>
  </si>
  <si>
    <t>GILD</t>
  </si>
  <si>
    <t>NFLX</t>
  </si>
  <si>
    <t>TMO</t>
  </si>
  <si>
    <t>PYPL</t>
  </si>
  <si>
    <t>CRM</t>
  </si>
  <si>
    <t>TSLA</t>
  </si>
  <si>
    <t>AMD</t>
  </si>
  <si>
    <t>NG</t>
  </si>
  <si>
    <t>TRIP</t>
  </si>
  <si>
    <t>ANF</t>
  </si>
  <si>
    <t>URBN</t>
  </si>
  <si>
    <t>GRMN</t>
  </si>
  <si>
    <t>SNAP</t>
  </si>
  <si>
    <t>VRSN</t>
  </si>
  <si>
    <t>XRX</t>
  </si>
  <si>
    <t>YELP</t>
  </si>
  <si>
    <t>ROST</t>
  </si>
  <si>
    <t>TGT</t>
  </si>
  <si>
    <t>GS</t>
  </si>
  <si>
    <t>V</t>
  </si>
  <si>
    <t>ARCO</t>
  </si>
  <si>
    <t>DESP</t>
  </si>
  <si>
    <t>AGRO</t>
  </si>
  <si>
    <t>GLOB</t>
  </si>
  <si>
    <t>30303M102</t>
  </si>
  <si>
    <t>023135106</t>
  </si>
  <si>
    <t>67066G104</t>
  </si>
  <si>
    <t>00724F101</t>
  </si>
  <si>
    <t>09062X103</t>
  </si>
  <si>
    <t>375558103</t>
  </si>
  <si>
    <t>64110L106</t>
  </si>
  <si>
    <t>883556102</t>
  </si>
  <si>
    <t>70450Y103</t>
  </si>
  <si>
    <t>79466L302</t>
  </si>
  <si>
    <t>88160R101</t>
  </si>
  <si>
    <t>007903107</t>
  </si>
  <si>
    <t>66987E206</t>
  </si>
  <si>
    <t>896945201</t>
  </si>
  <si>
    <t>002896207</t>
  </si>
  <si>
    <t>917047102</t>
  </si>
  <si>
    <t>H2906T109</t>
  </si>
  <si>
    <t>83304A106</t>
  </si>
  <si>
    <t>92343E102</t>
  </si>
  <si>
    <t>985817105</t>
  </si>
  <si>
    <t>778296103</t>
  </si>
  <si>
    <t>87612E106</t>
  </si>
  <si>
    <t>38141G104</t>
  </si>
  <si>
    <t>92826C839</t>
  </si>
  <si>
    <t>G0457F107</t>
  </si>
  <si>
    <t>G27358103</t>
  </si>
  <si>
    <t>L00849106</t>
  </si>
  <si>
    <t>L44385109</t>
  </si>
  <si>
    <t>BABA</t>
  </si>
  <si>
    <t>BIDU</t>
  </si>
  <si>
    <t>ABEV</t>
  </si>
  <si>
    <t>VIV</t>
  </si>
  <si>
    <t>JD</t>
  </si>
  <si>
    <t>NTES</t>
  </si>
  <si>
    <t>GGB</t>
  </si>
  <si>
    <t>BRFS</t>
  </si>
  <si>
    <t>CBD</t>
  </si>
  <si>
    <t>SBS</t>
  </si>
  <si>
    <t>WB</t>
  </si>
  <si>
    <t>ITUB</t>
  </si>
  <si>
    <t>ERJ</t>
  </si>
  <si>
    <t>UGP</t>
  </si>
  <si>
    <t>SUZ</t>
  </si>
  <si>
    <t>EBR</t>
  </si>
  <si>
    <t>ELP</t>
  </si>
  <si>
    <t>SID</t>
  </si>
  <si>
    <t>01609W102</t>
  </si>
  <si>
    <t>056752108</t>
  </si>
  <si>
    <t>02319V103</t>
  </si>
  <si>
    <t>47215P106</t>
  </si>
  <si>
    <t>64110W102</t>
  </si>
  <si>
    <t>373737105</t>
  </si>
  <si>
    <t>10552T107</t>
  </si>
  <si>
    <t>20441A102</t>
  </si>
  <si>
    <t>948596101</t>
  </si>
  <si>
    <t>465562106</t>
  </si>
  <si>
    <t>29082A107</t>
  </si>
  <si>
    <t>90400P101</t>
  </si>
  <si>
    <t>86959K105</t>
  </si>
  <si>
    <t>15234Q207</t>
  </si>
  <si>
    <t>20440W105</t>
  </si>
  <si>
    <t>8522</t>
  </si>
  <si>
    <t>BNY-ACCT 8901470333 ABA 021000018       BIC IRVTUS3N</t>
  </si>
  <si>
    <t>2) Issuances fees will be paid to BNY via SPO charge at DTC:</t>
  </si>
  <si>
    <t>2) Release fees will be paid to BNY via SPO charge at DTC:</t>
  </si>
  <si>
    <t>DD</t>
  </si>
  <si>
    <t>26614N102</t>
  </si>
  <si>
    <t>( RECEIVE FREE) AT DTC ACCT. # 901 SUB ACCT 697962 (BCO COMAFI EMISOR CEDEARS)</t>
  </si>
  <si>
    <t>TS</t>
  </si>
  <si>
    <t>88031M109</t>
  </si>
  <si>
    <t>SAN</t>
  </si>
  <si>
    <t>71654V408</t>
  </si>
  <si>
    <t>05964H105</t>
  </si>
  <si>
    <t>PBR</t>
  </si>
  <si>
    <t>Nombre de contacto</t>
  </si>
  <si>
    <t xml:space="preserve">In accordance with standard operating procedures, please receive the following  shares and </t>
  </si>
  <si>
    <t>Nombre de contacto: (en E.E.U.U.)</t>
  </si>
  <si>
    <r>
      <t xml:space="preserve">In accordance with standard operating procedures, please </t>
    </r>
    <r>
      <rPr>
        <b/>
        <sz val="10"/>
        <rFont val="Arial"/>
        <family val="2"/>
      </rPr>
      <t>release</t>
    </r>
    <r>
      <rPr>
        <sz val="10"/>
        <rFont val="Arial"/>
        <family val="2"/>
      </rPr>
      <t xml:space="preserve"> and </t>
    </r>
    <r>
      <rPr>
        <b/>
        <sz val="10"/>
        <rFont val="Arial"/>
        <family val="2"/>
      </rPr>
      <t>deliver</t>
    </r>
    <r>
      <rPr>
        <sz val="10"/>
        <rFont val="Arial"/>
        <family val="2"/>
      </rPr>
      <t xml:space="preserve"> the corresponding </t>
    </r>
  </si>
  <si>
    <t>VIST</t>
  </si>
  <si>
    <t>92837L109</t>
  </si>
  <si>
    <t>46591M109</t>
  </si>
  <si>
    <t>98421M106</t>
  </si>
  <si>
    <t>RTX</t>
  </si>
  <si>
    <t>75513E101</t>
  </si>
  <si>
    <t>89677Q107</t>
  </si>
  <si>
    <t>TCOM</t>
  </si>
  <si>
    <t>HWM</t>
  </si>
  <si>
    <t>AMAT</t>
  </si>
  <si>
    <t>Depositante</t>
  </si>
  <si>
    <t>BANCO CREDICOOP COOPERATIVO LIMITADO</t>
  </si>
  <si>
    <t>BANCO DE SERVICIOS Y TRANSACCIONES S.A.</t>
  </si>
  <si>
    <t>BANCO VOII S.A.</t>
  </si>
  <si>
    <t>BESFAMILLE S.A.</t>
  </si>
  <si>
    <t>BANCO INDUSTRIAL S.A.</t>
  </si>
  <si>
    <t>ALYNK S.A.</t>
  </si>
  <si>
    <t>BANCO DE SAN JUAN S.A.</t>
  </si>
  <si>
    <t>BBVA BANCO FRANCES S.A.</t>
  </si>
  <si>
    <t>BANCO COMAFI S.A.</t>
  </si>
  <si>
    <t>ABUT S.A.</t>
  </si>
  <si>
    <t>LBO S.A.</t>
  </si>
  <si>
    <t>BANCO DE VALORES S.A.</t>
  </si>
  <si>
    <t>BANCO DE LA NACION ARGENTINA</t>
  </si>
  <si>
    <t>S &amp; C INVERSIONES S.A.</t>
  </si>
  <si>
    <t>NUEVO BANCO DE ENTRE RIOS S.A.</t>
  </si>
  <si>
    <t>NUEVO BANCO DE SANTA FE S.A. (BS. AS.)</t>
  </si>
  <si>
    <t>COPELLO S.B.S.A.</t>
  </si>
  <si>
    <t>N.G.A.INVERSIONES S.A.</t>
  </si>
  <si>
    <t>BANCO SANTANDER RIO S.A.</t>
  </si>
  <si>
    <t>HSBC BANK ARGENTINA S.A.</t>
  </si>
  <si>
    <t>TRANSATLANTICA COMPAÑIA FINANCIERA S.A.</t>
  </si>
  <si>
    <t>BANCO HIPOTECARIO S.A.</t>
  </si>
  <si>
    <t>NEIX S.A.</t>
  </si>
  <si>
    <t>BANCO MERIDIAN S.A.</t>
  </si>
  <si>
    <t>SOCIEDAD MILITAR SEGURO DE VIDA I.M.</t>
  </si>
  <si>
    <t>BLD Finanzas S.A.</t>
  </si>
  <si>
    <t>ECO VALORES S.A.</t>
  </si>
  <si>
    <t>CSB S.A.</t>
  </si>
  <si>
    <t>Guardati Torti S.A.</t>
  </si>
  <si>
    <t>BANCO MACRO S.A.</t>
  </si>
  <si>
    <t>INVERTIR EN BOLSA S.A.</t>
  </si>
  <si>
    <t>BRIO VALORES ALYC S.A.</t>
  </si>
  <si>
    <t>ZARRACAN S.A.</t>
  </si>
  <si>
    <t>BANCO DE GALICIA Y BUENOS AIRES SAU</t>
  </si>
  <si>
    <t>Estructuras y Mandatos S.A.</t>
  </si>
  <si>
    <t>CRITERIA AN S.A.</t>
  </si>
  <si>
    <t>BANCO PATAGONIA S.A.</t>
  </si>
  <si>
    <t>BANCO DE SANTA CRUZ S.A.</t>
  </si>
  <si>
    <t>Daniel A. Casanovas y Asociados S.A.</t>
  </si>
  <si>
    <t>CABSA S.A.</t>
  </si>
  <si>
    <t>B.C.R.A.</t>
  </si>
  <si>
    <t>GG INVERSIONES Y NEGOCIOS S.A.</t>
  </si>
  <si>
    <t>MATBA ALYC S.A.</t>
  </si>
  <si>
    <t>SECURITIES CAF ARGENTINA S.A.</t>
  </si>
  <si>
    <t>BANCO INTERFINANZAS S.A.</t>
  </si>
  <si>
    <t>SZWARC &amp; CIA. S.A.</t>
  </si>
  <si>
    <t>BANCO DE INVERSION Y COMERCIO EXTERIOR S.A.</t>
  </si>
  <si>
    <t>FINCO CAPITAL S.A.</t>
  </si>
  <si>
    <t>PP INVERSIONES S.A.</t>
  </si>
  <si>
    <t>J. P. MORGAN CHASE BANK NA SUC. BS. AS.</t>
  </si>
  <si>
    <t>BANCO PIANO S.A.</t>
  </si>
  <si>
    <t>VNR S.A.</t>
  </si>
  <si>
    <t>STOCKBROKERS SA</t>
  </si>
  <si>
    <t>GARDEL TRADING S.A</t>
  </si>
  <si>
    <t>MBC CORREDORES DE CEREALES S.R.L.</t>
  </si>
  <si>
    <t>BANCO CENTRAL DE LA REPUBLICA ARGENTINA</t>
  </si>
  <si>
    <t>BANCO CMF S.A.</t>
  </si>
  <si>
    <t>BANCO MUNICIPAL DE ROSARIO</t>
  </si>
  <si>
    <t>BANCO MARIVA SA</t>
  </si>
  <si>
    <t>BANCO SUPERVIELLE SA</t>
  </si>
  <si>
    <t>BANCO DE VALORES SA TIT. 3ROS DEP. EN GTIA</t>
  </si>
  <si>
    <t>BANCO DE VALORES SA CTA. DE TERCEROS</t>
  </si>
  <si>
    <t>BANCO DE VALORES SA CUENTA CUSTODIA N 2</t>
  </si>
  <si>
    <t>Enlace López León Brokers S.A.</t>
  </si>
  <si>
    <t>GFI Securities S.A.</t>
  </si>
  <si>
    <t>FES S.A.</t>
  </si>
  <si>
    <t>DelSur Brokers S.A.</t>
  </si>
  <si>
    <t>Tradition Argentina S.A.</t>
  </si>
  <si>
    <t>BANCO COLUMBIA SA</t>
  </si>
  <si>
    <t>INDUSTRIAL AND COMMERCIAL BANK OF CHINA (ARG) S.A.</t>
  </si>
  <si>
    <t>BANCO DE LA PAMPA SEM</t>
  </si>
  <si>
    <t>BANCO SANTADER RIO SA</t>
  </si>
  <si>
    <t>BCO.DE LA PROVINCIA DE TIERRA DEL FUEGO</t>
  </si>
  <si>
    <t>BANCO DE LA PROVINCIA DE CÓRDOBA - SUC BUENOS AIRES</t>
  </si>
  <si>
    <t>BANCO DE LA PROVINCIA DE BUENOS AIRES</t>
  </si>
  <si>
    <t>BANCO PATAGONIA SA DEPOSITARIA FCI</t>
  </si>
  <si>
    <t>BANCO SAENZ S.A.</t>
  </si>
  <si>
    <t>BANCO DEL CHUBUT SA</t>
  </si>
  <si>
    <t>BANCO DE LA REPUBLICA ORIENTAL DEL URUGUAY SUC BS AS</t>
  </si>
  <si>
    <t>BNP PARIBAS SUC BS AS</t>
  </si>
  <si>
    <t>CITIBANK NA SUC BUENOS AIRES</t>
  </si>
  <si>
    <t>BANCO DE LA CIUDAD DE BS. AS.</t>
  </si>
  <si>
    <t>BANCO DE CORRIENTES SA</t>
  </si>
  <si>
    <t>BANCO DE LA PROVINCIA DE NEUQUEN S.A.</t>
  </si>
  <si>
    <t>BANCO ITAU ARGENTINA SA</t>
  </si>
  <si>
    <t>MONTEMAR CIA. FINANCIERA S.A.</t>
  </si>
  <si>
    <t>NUEVO BANCO DEL CHACO SA</t>
  </si>
  <si>
    <t>CITIBANK NA CUENTA N° 2</t>
  </si>
  <si>
    <t>NUEVO BANCO DE LA RIOJA S.A.</t>
  </si>
  <si>
    <t>BANCO DE LA PROVINCIA BS. AS. SOC. DEP. FDOS. C. DE INVERSIO</t>
  </si>
  <si>
    <t>BANCO DEL SOL S.A.</t>
  </si>
  <si>
    <t>BANCO DE FORMOSA S.A.</t>
  </si>
  <si>
    <t>BANCO SANTANDER RIO SA SOC DEP FCI</t>
  </si>
  <si>
    <t>BANCO DE SANTIAGO DEL ESTERO S.A.</t>
  </si>
  <si>
    <t>BCO. DE FINANZAS E INV. SA. (FIBANC)</t>
  </si>
  <si>
    <t>BANCO COMAFI S.A. - CUSTODIA</t>
  </si>
  <si>
    <t>BANCO COMAFI S.A. - CEDEARS</t>
  </si>
  <si>
    <t>SODEFON S.A. SOC. DEP. FCI</t>
  </si>
  <si>
    <t>BNP PARIBAS SUC BS AS SOC DEP FCI</t>
  </si>
  <si>
    <t>BBVA BANCO FRANCES SA SOC. DEP. FCI</t>
  </si>
  <si>
    <t>BANCO COMAFI S.A. - FONDOS COMUNES DE INVERSION</t>
  </si>
  <si>
    <t>ADMINISTRADORA GRAL.NEG SA SOC. GTE. FCI</t>
  </si>
  <si>
    <t>INDUSTRIAL AND COMMERCIAL BANK OF CHINA (ARG) SA S/D FCI</t>
  </si>
  <si>
    <t>BANCO JULIO S.A.</t>
  </si>
  <si>
    <t>BANCO SUPERVIELLE SA SOC DEP FCI</t>
  </si>
  <si>
    <t>CITIBANK NA SUC BS AS</t>
  </si>
  <si>
    <t>HSBC BANK ARGENTINA CUSTODIA</t>
  </si>
  <si>
    <t>HSBC BANK ARGENTINA SOCIEDAD DEPOSITARIA DE F.C.I.</t>
  </si>
  <si>
    <t>BANCO DE LA NACION ARGENTINA SOC DEP FCI</t>
  </si>
  <si>
    <t>BANCO MACRO SA SOC. DEP FCI</t>
  </si>
  <si>
    <t>BANCO CREDICOOP SOCIEDAD DEP. FCI</t>
  </si>
  <si>
    <t>CUSTODIA SA SOC DEP DE FCI</t>
  </si>
  <si>
    <t>COMPAÑIA FINANCIERA ARGENTINA SA</t>
  </si>
  <si>
    <t>BANCO ITAU ARGENTINA SA SOC DEP FCI</t>
  </si>
  <si>
    <t>CAJA DE CREDITO CUENCA COOP. LTDA</t>
  </si>
  <si>
    <t>BANCO COMAFI S.A. - BANCA MINORISTA</t>
  </si>
  <si>
    <t>BANCO MASVENTAS S.A.</t>
  </si>
  <si>
    <t>RESGUARDO SOC. DEP.DE FCI S.A.</t>
  </si>
  <si>
    <t>BANCO DE VALORES SA - SOC. DEP. FCI</t>
  </si>
  <si>
    <t>BACS BANCO DE CRÉDITO Y SECURITIZACIÓN S.A.</t>
  </si>
  <si>
    <t>BANCO MARIVA S.A. SOCIEDAD DEPOSITARIA DE F.C.I.</t>
  </si>
  <si>
    <t>BANCO MACRO S.A. -CUSTODIO-</t>
  </si>
  <si>
    <t>BANCO HIPOTECARIO S.A -CUSTODIO-</t>
  </si>
  <si>
    <t xml:space="preserve">BANCO DE SERVICIOS Y TRANSACCIONES S.A. SOC.DEP.FCI </t>
  </si>
  <si>
    <t>BANCO INDUSTRIAL SA SOC.DEP. FCI</t>
  </si>
  <si>
    <t>BANCO ITAU ARG. SA ALYC AN- ITAU VALORES SA</t>
  </si>
  <si>
    <t>BANCO BICA S.A.</t>
  </si>
  <si>
    <t>BANCO CMF S.A. SOC. DEP. FCI</t>
  </si>
  <si>
    <t>BANCO DE INVERSION Y COMERCIO EXTERIOR SA / PROCER</t>
  </si>
  <si>
    <t>BANCO BRADESCO ARGENTINA SAU</t>
  </si>
  <si>
    <t>BRUBANK S.AU.</t>
  </si>
  <si>
    <t>TIIAY</t>
  </si>
  <si>
    <t>20440T300</t>
  </si>
  <si>
    <t>88706T108</t>
  </si>
  <si>
    <t>TIMB</t>
  </si>
  <si>
    <t>YY</t>
  </si>
  <si>
    <t>UL</t>
  </si>
  <si>
    <t>904767704</t>
  </si>
  <si>
    <t>87936R205</t>
  </si>
  <si>
    <t>GPRK</t>
  </si>
  <si>
    <t>PSX</t>
  </si>
  <si>
    <t>UNH</t>
  </si>
  <si>
    <t>EFX</t>
  </si>
  <si>
    <t>SNOW</t>
  </si>
  <si>
    <t>00287Y109</t>
  </si>
  <si>
    <t>084670702</t>
  </si>
  <si>
    <t>G1117K114.</t>
  </si>
  <si>
    <t>11135F101</t>
  </si>
  <si>
    <t>256163106</t>
  </si>
  <si>
    <t>29786A106</t>
  </si>
  <si>
    <t>G38327105</t>
  </si>
  <si>
    <t>406216101</t>
  </si>
  <si>
    <t>57636Q104</t>
  </si>
  <si>
    <t>697900108</t>
  </si>
  <si>
    <t>718546104</t>
  </si>
  <si>
    <t>907818108</t>
  </si>
  <si>
    <t>91324P102</t>
  </si>
  <si>
    <t>931427108</t>
  </si>
  <si>
    <t>98980L101</t>
  </si>
  <si>
    <t>294429105</t>
  </si>
  <si>
    <t>852234103</t>
  </si>
  <si>
    <t>82509L107</t>
  </si>
  <si>
    <t>833445109</t>
  </si>
  <si>
    <t>CAAP</t>
  </si>
  <si>
    <t>ETSY</t>
  </si>
  <si>
    <t>SPOT</t>
  </si>
  <si>
    <t>ABBV</t>
  </si>
  <si>
    <t>BRK/B</t>
  </si>
  <si>
    <t>BIOX</t>
  </si>
  <si>
    <t>AVGO</t>
  </si>
  <si>
    <t>DOCU</t>
  </si>
  <si>
    <t>HAL</t>
  </si>
  <si>
    <t>MA</t>
  </si>
  <si>
    <t>PAAS</t>
  </si>
  <si>
    <t>UNP</t>
  </si>
  <si>
    <t>WBA</t>
  </si>
  <si>
    <t>ZM</t>
  </si>
  <si>
    <t>SHOP</t>
  </si>
  <si>
    <t>SONY</t>
  </si>
  <si>
    <t>Estructuras Financieras Regionales S.A.</t>
  </si>
  <si>
    <t xml:space="preserve">BBVA BCO.FRANCES S.A.-TESORERIA- </t>
  </si>
  <si>
    <t>Transatlántica S.A. Bursátil</t>
  </si>
  <si>
    <t>Brancatelli S.A</t>
  </si>
  <si>
    <t>Nasini S.A</t>
  </si>
  <si>
    <t>Tarallo S.A.</t>
  </si>
  <si>
    <t>Max Valores S.A.</t>
  </si>
  <si>
    <t>CABSA S.A</t>
  </si>
  <si>
    <t>TTE</t>
  </si>
  <si>
    <t>20441B605</t>
  </si>
  <si>
    <t>Denominación</t>
  </si>
  <si>
    <t>Aldazabal y Cía. S.A.</t>
  </si>
  <si>
    <t>S.B.S Trading S.A.</t>
  </si>
  <si>
    <t>Allaria Ledesma &amp; Cía. S.A.</t>
  </si>
  <si>
    <t>Nacion Bursátil S.A.</t>
  </si>
  <si>
    <t>Portfolio Investment S.A.</t>
  </si>
  <si>
    <t>Banco Credicoop Cooperativo Limitado</t>
  </si>
  <si>
    <t>Buenos Aires Valores S.A.</t>
  </si>
  <si>
    <t>Bacqué S.A.</t>
  </si>
  <si>
    <t>Banco de Servicios y Transacciones S.A.</t>
  </si>
  <si>
    <t>Debursa ALyC S.A.</t>
  </si>
  <si>
    <t>Mundo Bursátil S.A.</t>
  </si>
  <si>
    <t>Banco Mariva S.A.</t>
  </si>
  <si>
    <t>Cucchiara y Cía. S.A.</t>
  </si>
  <si>
    <t>Bagnardi y Cía. S.A.</t>
  </si>
  <si>
    <t>Proficio Investment S.A.</t>
  </si>
  <si>
    <t>Mascaretti y Cía. S.A.</t>
  </si>
  <si>
    <t>GMA Capital S.A.</t>
  </si>
  <si>
    <t>Provincia Bursátil S.A.</t>
  </si>
  <si>
    <t>Corsiglia y Cía. S.A.</t>
  </si>
  <si>
    <t>Banco VOII S.A.</t>
  </si>
  <si>
    <t>Becerra Bursátil S.A.</t>
  </si>
  <si>
    <t>Compañía de Inversiones Bursátiles S.A.</t>
  </si>
  <si>
    <t>Banco Industrial S.A.</t>
  </si>
  <si>
    <t>Liebre Capital S.A.U.</t>
  </si>
  <si>
    <t>Aurum Valores S.A.</t>
  </si>
  <si>
    <t>Nuevo Chaco Bursátil S.A.</t>
  </si>
  <si>
    <t>Macro Securities S.A.</t>
  </si>
  <si>
    <t>Banco de Comercio S.A.</t>
  </si>
  <si>
    <t>Arata S.A.</t>
  </si>
  <si>
    <t>Argentina Valores S.A.</t>
  </si>
  <si>
    <t>Capital Markets Argentina S.A.</t>
  </si>
  <si>
    <t>Puente Hnos. S.A.</t>
  </si>
  <si>
    <t>San Juan Bursátil S.A.</t>
  </si>
  <si>
    <t>Banco de San Juan S.A.</t>
  </si>
  <si>
    <t>Banco Supervielle S.A.</t>
  </si>
  <si>
    <t>Banco BBVA Argentina S.A.</t>
  </si>
  <si>
    <t>Dracma S.A.</t>
  </si>
  <si>
    <t>Cohen S.A.</t>
  </si>
  <si>
    <t>Banco del Chubut S.A.</t>
  </si>
  <si>
    <t>Patagonia Valores S.A.</t>
  </si>
  <si>
    <t>Benedit Bursátil S.A.</t>
  </si>
  <si>
    <t>Grupo del Plata S.A.</t>
  </si>
  <si>
    <t>Banco Comafi S.A.</t>
  </si>
  <si>
    <t>Burplaza S.A.</t>
  </si>
  <si>
    <t>Abut S.A.</t>
  </si>
  <si>
    <t>Banco de la Provincia de Buenos Aires</t>
  </si>
  <si>
    <t>Roagro S.R.L.</t>
  </si>
  <si>
    <t>Global Valores S.A.</t>
  </si>
  <si>
    <t>Baires Bursátil</t>
  </si>
  <si>
    <t>Domínguez Tziavaras S.A.</t>
  </si>
  <si>
    <t>Nasini S.A.</t>
  </si>
  <si>
    <t>Dellepiane y Cía. S.C.</t>
  </si>
  <si>
    <t>Option Securities S.A.</t>
  </si>
  <si>
    <t>Five Corporation S.A.</t>
  </si>
  <si>
    <t>Bahía Blanca Sociedad de Bolsa S.A.U.</t>
  </si>
  <si>
    <t>Fernández Soljan S.A.</t>
  </si>
  <si>
    <t>Banco de Valores S.A.</t>
  </si>
  <si>
    <t>Orlando Bursátil S.A.</t>
  </si>
  <si>
    <t>Fernández Laya S.A.</t>
  </si>
  <si>
    <t>Falabella y Corsi Inversora S.A.</t>
  </si>
  <si>
    <t>Giannoni S.A.</t>
  </si>
  <si>
    <t>BTU Valores S.A.</t>
  </si>
  <si>
    <t>Cano Bursátil S.A.</t>
  </si>
  <si>
    <t>Mateo y Marchioni S.B. Agente de Mercado S.A.</t>
  </si>
  <si>
    <t>Metrocorp Valores S.A.</t>
  </si>
  <si>
    <t>Tomar Inversiones S.A.</t>
  </si>
  <si>
    <t>TPCG Valores S.A.</t>
  </si>
  <si>
    <t>Maxinta Valores S.A.</t>
  </si>
  <si>
    <t>Fescina y Cía. S.A.</t>
  </si>
  <si>
    <t>Mediterránea Valores y Acciones S.A.</t>
  </si>
  <si>
    <t>Inviu S.A.U.</t>
  </si>
  <si>
    <t>RL Valores S.A.</t>
  </si>
  <si>
    <t>Bell Investments S.A.</t>
  </si>
  <si>
    <t>MR Administradora de Inversiones S.A.</t>
  </si>
  <si>
    <t>Noreste Bursátil S.A.</t>
  </si>
  <si>
    <t>RIG Valores S.A.</t>
  </si>
  <si>
    <t>Novillo Saravia y Cía S.A.</t>
  </si>
  <si>
    <t>Soluciones Financieras S.A.</t>
  </si>
  <si>
    <t>Zofingen Securities S.A.</t>
  </si>
  <si>
    <t>Número Bursátil S.A.-Esp</t>
  </si>
  <si>
    <t>ADCAP Securities Argentina S.A.</t>
  </si>
  <si>
    <t>Valfinsa Bursátil S.A.</t>
  </si>
  <si>
    <t>Banco de Corrientes S.A.</t>
  </si>
  <si>
    <t>Comafi Bursátil S.A.</t>
  </si>
  <si>
    <t>Petrini Valores S.A.</t>
  </si>
  <si>
    <t>FX CAPITAL S.R.L.</t>
  </si>
  <si>
    <t>Banco de la Nación Argentina</t>
  </si>
  <si>
    <t>S&amp;C Inversiones S.A.</t>
  </si>
  <si>
    <t>Zulu Valores S.A.</t>
  </si>
  <si>
    <t>Intercapital S.A.</t>
  </si>
  <si>
    <t>Nuevo Banco de Entre Ríos S.A.</t>
  </si>
  <si>
    <t>Mariva Bursátil S.A.</t>
  </si>
  <si>
    <t>R. Mackintosh S. A.</t>
  </si>
  <si>
    <t>Lynx Valores S.A.</t>
  </si>
  <si>
    <t>Nuevo Banco de Santa Fé S.A.</t>
  </si>
  <si>
    <t>Alchemy Valores S.A.</t>
  </si>
  <si>
    <t>Rosario Valores S.A.</t>
  </si>
  <si>
    <t>Seguí y Cía. S.A.</t>
  </si>
  <si>
    <t>Casa Bursátil S.A.</t>
  </si>
  <si>
    <t>REM Bursátil S.A.</t>
  </si>
  <si>
    <t>Max Capital S.A.</t>
  </si>
  <si>
    <t>Montelatici y Cía. S.A.</t>
  </si>
  <si>
    <t>Industrial Valores S.A.</t>
  </si>
  <si>
    <t>Macchi Valores S.A.</t>
  </si>
  <si>
    <t>Bolsa de Comercio de La Plata</t>
  </si>
  <si>
    <t>Viano S.A.</t>
  </si>
  <si>
    <t>Maestro y Huerres S.A.</t>
  </si>
  <si>
    <t>Navarro Viola y Cía. S.A.</t>
  </si>
  <si>
    <t>Banco Santander Río S.A.</t>
  </si>
  <si>
    <t>Banco de la Provincia de Córdoba S.A.</t>
  </si>
  <si>
    <t>Arpenta Valores S.A.</t>
  </si>
  <si>
    <t>Industrial and Commercial Bank of China (Argentina) S.A.</t>
  </si>
  <si>
    <t>AG Valores S.A.</t>
  </si>
  <si>
    <t>HSBC Bank Argentina S.A.</t>
  </si>
  <si>
    <t>Mar Del Plata Bursátil</t>
  </si>
  <si>
    <t>Transatlántica Compañía Financiera S.A.</t>
  </si>
  <si>
    <t>Banco Hipotecario S.A.</t>
  </si>
  <si>
    <t>Mills Capital Markets S.A.</t>
  </si>
  <si>
    <t>Rabello y Cía. S.A.</t>
  </si>
  <si>
    <t>Neix S.A.</t>
  </si>
  <si>
    <t>Deal S.A.</t>
  </si>
  <si>
    <t>Aeromar Bursátil Soc. de Bolsa S.A.</t>
  </si>
  <si>
    <t>Banco Meridian S.A.</t>
  </si>
  <si>
    <t>Fiorito Factoring S.A.</t>
  </si>
  <si>
    <t>Banco de la Pampa S.E.M.</t>
  </si>
  <si>
    <t>Invertir Online S.A.U.</t>
  </si>
  <si>
    <t>Santander Río Valores S.A.</t>
  </si>
  <si>
    <t>Bolsa de Comercio del Chaco</t>
  </si>
  <si>
    <t>Miguel J. Carril S.A.</t>
  </si>
  <si>
    <t>Sociedad Militar Seguro de Vida Institución Mutualista</t>
  </si>
  <si>
    <t>Opción Agro S.R.L.</t>
  </si>
  <si>
    <t>Los Tilos Bursátil S.A.</t>
  </si>
  <si>
    <t>Cía. Gral. de Valores Mobiliarios S.A.</t>
  </si>
  <si>
    <t>Prosecurities S.A.</t>
  </si>
  <si>
    <t>Megatendencias S.A.</t>
  </si>
  <si>
    <t>Tutelar Bursátil S.A.</t>
  </si>
  <si>
    <t>Dinosaurio Bursátil S.A.</t>
  </si>
  <si>
    <t>Facimex Valores S.A.</t>
  </si>
  <si>
    <t>Eco Valores S.A</t>
  </si>
  <si>
    <t>Itaú Valores S.A.</t>
  </si>
  <si>
    <t>Napoli Inversiones S.A.</t>
  </si>
  <si>
    <t>Rey López Bursátil S.A.</t>
  </si>
  <si>
    <t>Schweber Securities S.A.</t>
  </si>
  <si>
    <t>Banco Itaú Argentina S.A.</t>
  </si>
  <si>
    <t>Agencia de Liquidación y Compensación Córdoba S.A.</t>
  </si>
  <si>
    <t>BACS Banco de Crédito y Securitización S.A.</t>
  </si>
  <si>
    <t>Rava Bursátil S.A.</t>
  </si>
  <si>
    <t>Ranallo Valores S.A.</t>
  </si>
  <si>
    <t>Integrar S.A.</t>
  </si>
  <si>
    <t>Patente de Valores S.A.</t>
  </si>
  <si>
    <t>Toro Valores S.A.</t>
  </si>
  <si>
    <t>Servente y Cía. S.A.</t>
  </si>
  <si>
    <t>Grupo Carey S.A.</t>
  </si>
  <si>
    <t>Mario S. Fernandez y Cía S.A.</t>
  </si>
  <si>
    <t>Compañía Global de Inversiones S.A.</t>
  </si>
  <si>
    <t>Enrique R. Zeni y Cía. SACIAFeI</t>
  </si>
  <si>
    <t>STC Inversiones S.A.</t>
  </si>
  <si>
    <t>Eurovalores S.A.</t>
  </si>
  <si>
    <t>Listro Valores S.A.</t>
  </si>
  <si>
    <t>Banco Macro S.A.</t>
  </si>
  <si>
    <t>Bull Market Brokers S.A.</t>
  </si>
  <si>
    <t>Alfy Inversiones S.A.</t>
  </si>
  <si>
    <t>Invertir en Bolsa S.A.</t>
  </si>
  <si>
    <t>Federal Bursátil S.A.</t>
  </si>
  <si>
    <t>Tavelli y Cía. S.A.</t>
  </si>
  <si>
    <t>Intervalores Group S.A.</t>
  </si>
  <si>
    <t>Alycbur S.A.</t>
  </si>
  <si>
    <t>Futuro Bursátil S.A.</t>
  </si>
  <si>
    <t>BRIO Valores ALyC S.A.</t>
  </si>
  <si>
    <t>Luis Domingo Trucco S. A.</t>
  </si>
  <si>
    <t>Ubertone y Cía. S.A.</t>
  </si>
  <si>
    <t>Rosental S.A.</t>
  </si>
  <si>
    <t>Reconquista Valores S.A.</t>
  </si>
  <si>
    <t>C.A. Teuly &amp; Co. S.A.</t>
  </si>
  <si>
    <t>Sociedad de Bolsa Centaurus S.A.</t>
  </si>
  <si>
    <t>Venini Núñez S.A.</t>
  </si>
  <si>
    <t>Banco de Galicia y Buenos Aires S.A.U.</t>
  </si>
  <si>
    <t>Longo Elia Bursátil S.A.</t>
  </si>
  <si>
    <t>Molinari Bursátil S.A.</t>
  </si>
  <si>
    <t>GIO Bursátil S.A.</t>
  </si>
  <si>
    <t>Cono Sur Inversiones S.A.</t>
  </si>
  <si>
    <t>Banco de la Ciudad de Buenos Aires</t>
  </si>
  <si>
    <t>CITIBANK N.A.</t>
  </si>
  <si>
    <t>Guor Investments S.A.</t>
  </si>
  <si>
    <t>Nix Valores S.A.</t>
  </si>
  <si>
    <t>Sailing S.A.</t>
  </si>
  <si>
    <t>Porzio Bursátil S.A.</t>
  </si>
  <si>
    <t>Criteria AN S.A.</t>
  </si>
  <si>
    <t>Brancatelli S.A.</t>
  </si>
  <si>
    <t>Balanz Capital Valores S.A.U.</t>
  </si>
  <si>
    <t>Bursátil Uspallata S.A.</t>
  </si>
  <si>
    <t>STONEX Securities S.A.</t>
  </si>
  <si>
    <t>Transacciones Agente de Valores S.A.</t>
  </si>
  <si>
    <t>Morandi Valores S.A.</t>
  </si>
  <si>
    <t>Banco Patagonia S.A.</t>
  </si>
  <si>
    <t>Euro Bursátil S.A.</t>
  </si>
  <si>
    <t>Banco de Santa Cruz S.A</t>
  </si>
  <si>
    <t>Finance S.A.</t>
  </si>
  <si>
    <t>Versátil Inversiones y Transacciones S.A.</t>
  </si>
  <si>
    <t>Banco Interfinanzas S.A.</t>
  </si>
  <si>
    <t>LEIVA HERMANOS S.A</t>
  </si>
  <si>
    <t>Banco de Inversión y Comercio Exterior S.A</t>
  </si>
  <si>
    <t>Consultatio Investments S.A.</t>
  </si>
  <si>
    <t>Arpenta S.A.</t>
  </si>
  <si>
    <t>PP Inversiones S.A.</t>
  </si>
  <si>
    <t>34 Grados Sur Securities S.A.</t>
  </si>
  <si>
    <t>Morgan, García Mansilla y Cía. S.A.</t>
  </si>
  <si>
    <t>Negocios Financieros y Bursátiles SA-Esp</t>
  </si>
  <si>
    <t>BTG Pactual Argentina S.A.U.</t>
  </si>
  <si>
    <t>DMA Broker S.A.</t>
  </si>
  <si>
    <t>Barrilli S.A.</t>
  </si>
  <si>
    <t>JPMorgan Chase Bank NA (Suc. Bs. As.)</t>
  </si>
  <si>
    <t>AgroBrokers S.R.L.</t>
  </si>
  <si>
    <t>Guarnieri Valores S.A.</t>
  </si>
  <si>
    <t>Banco Piano S.A.</t>
  </si>
  <si>
    <t>Laguna S.A.</t>
  </si>
  <si>
    <t>Grassi S.A.</t>
  </si>
  <si>
    <t>Futuros y Opciones.com S.A.</t>
  </si>
  <si>
    <t>Dillon William S.R.L.</t>
  </si>
  <si>
    <t>DA Valores S.A.</t>
  </si>
  <si>
    <t>ARG Securities S.A.</t>
  </si>
  <si>
    <t>BT Brokers S.A.</t>
  </si>
  <si>
    <t xml:space="preserve"> </t>
  </si>
  <si>
    <t>NIX Valores S.A</t>
  </si>
  <si>
    <t>SHEL</t>
  </si>
  <si>
    <t>MBGGR</t>
  </si>
  <si>
    <t>* IMPORTANTE: Téngase presente que la anulación de cada instrucción de EMISION/CANCELACION de CEDEARS dará origen al cobro de una penalidad que alcanza los USD 7.</t>
  </si>
  <si>
    <t>TWLO</t>
  </si>
  <si>
    <t>COIN</t>
  </si>
  <si>
    <t>AAL</t>
  </si>
  <si>
    <t>LRCX</t>
  </si>
  <si>
    <t>EA</t>
  </si>
  <si>
    <t>XP</t>
  </si>
  <si>
    <t>GM</t>
  </si>
  <si>
    <t>DOW</t>
  </si>
  <si>
    <t>AKO.B</t>
  </si>
  <si>
    <t>NIO</t>
  </si>
  <si>
    <t>SE</t>
  </si>
  <si>
    <t>90138F102</t>
  </si>
  <si>
    <t>19260Q107</t>
  </si>
  <si>
    <t>78409V104</t>
  </si>
  <si>
    <t>02376R102</t>
  </si>
  <si>
    <t>285512109</t>
  </si>
  <si>
    <t>G98239109</t>
  </si>
  <si>
    <t>37045V100</t>
  </si>
  <si>
    <t>260557103</t>
  </si>
  <si>
    <t>29081P303</t>
  </si>
  <si>
    <t>62914V106</t>
  </si>
  <si>
    <t>81141R100</t>
  </si>
  <si>
    <t>META</t>
  </si>
  <si>
    <t>ADS</t>
  </si>
  <si>
    <t>37733W20</t>
  </si>
  <si>
    <t>PGA Valores S.A.</t>
  </si>
  <si>
    <t>SPGI</t>
  </si>
  <si>
    <t>02390A101</t>
  </si>
  <si>
    <t>Latin Securities S.A.</t>
  </si>
  <si>
    <t>Max Agente de Valores</t>
  </si>
  <si>
    <t>0076CA104</t>
  </si>
  <si>
    <t>VETA CAPITAL S.A.</t>
  </si>
  <si>
    <t>H11356104</t>
  </si>
  <si>
    <t>LND</t>
  </si>
  <si>
    <t>BAK</t>
  </si>
  <si>
    <t>10554B104</t>
  </si>
  <si>
    <t>DON CAPITAL S.A.</t>
  </si>
  <si>
    <t>Álvarez y Compañía Actividades Bursátiles S.A.</t>
  </si>
  <si>
    <t>AAP</t>
  </si>
  <si>
    <t>LAC</t>
  </si>
  <si>
    <t>MRVL</t>
  </si>
  <si>
    <t>MUX</t>
  </si>
  <si>
    <t>PLTR</t>
  </si>
  <si>
    <t>STNE</t>
  </si>
  <si>
    <t>SDA</t>
  </si>
  <si>
    <t>00751Y106</t>
  </si>
  <si>
    <t>53681J103</t>
  </si>
  <si>
    <t>58039P305</t>
  </si>
  <si>
    <t>G6683N103</t>
  </si>
  <si>
    <t>G68707101</t>
  </si>
  <si>
    <t>69608A108</t>
  </si>
  <si>
    <t>81947T201</t>
  </si>
  <si>
    <t>G85158106</t>
  </si>
  <si>
    <t>G85727108</t>
  </si>
  <si>
    <t>NU</t>
  </si>
  <si>
    <t>PAGS</t>
  </si>
  <si>
    <t>SHPW</t>
  </si>
  <si>
    <t>PM</t>
  </si>
  <si>
    <t>CVS</t>
  </si>
  <si>
    <t>MDLZ</t>
  </si>
  <si>
    <t>DAL</t>
  </si>
  <si>
    <t>CCL</t>
  </si>
  <si>
    <t>ACN</t>
  </si>
  <si>
    <t>SCHW</t>
  </si>
  <si>
    <t>MRNA</t>
  </si>
  <si>
    <t>STLA</t>
  </si>
  <si>
    <t>BKNG</t>
  </si>
  <si>
    <t>TMUS</t>
  </si>
  <si>
    <t>SPCE</t>
  </si>
  <si>
    <t>RIOT</t>
  </si>
  <si>
    <t>ROKU</t>
  </si>
  <si>
    <t>RACE</t>
  </si>
  <si>
    <t>SWKS</t>
  </si>
  <si>
    <t>PINS</t>
  </si>
  <si>
    <t>G1151C101</t>
  </si>
  <si>
    <t>60770K107</t>
  </si>
  <si>
    <t>N82405106</t>
  </si>
  <si>
    <t>09857L108</t>
  </si>
  <si>
    <t>77543R102</t>
  </si>
  <si>
    <t>N3167Y103</t>
  </si>
  <si>
    <t>83088M102</t>
  </si>
  <si>
    <t>72352L106</t>
  </si>
  <si>
    <t>CusipNumber</t>
  </si>
  <si>
    <t>DE000A1EWWW0</t>
  </si>
  <si>
    <t>92766K403</t>
  </si>
  <si>
    <t>MBT</t>
  </si>
  <si>
    <t>BKR</t>
  </si>
  <si>
    <t>DHR</t>
  </si>
  <si>
    <t>GT</t>
  </si>
  <si>
    <t>ISRG</t>
  </si>
  <si>
    <t>NXE</t>
  </si>
  <si>
    <t>ORLY</t>
  </si>
  <si>
    <t>TJX</t>
  </si>
  <si>
    <t>EQNR</t>
  </si>
  <si>
    <t>ARM</t>
  </si>
  <si>
    <t>05722G100</t>
  </si>
  <si>
    <t>46120E602</t>
  </si>
  <si>
    <t>65340P106</t>
  </si>
  <si>
    <t>67103H107</t>
  </si>
  <si>
    <t>29446M102</t>
  </si>
  <si>
    <t>042068205</t>
  </si>
  <si>
    <t>ORANY</t>
  </si>
  <si>
    <t>ACA VALORES S.A.</t>
  </si>
  <si>
    <t>IBIT</t>
  </si>
  <si>
    <t>FXI</t>
  </si>
  <si>
    <t>46438F101</t>
  </si>
  <si>
    <t>IEUR</t>
  </si>
  <si>
    <t>IBB</t>
  </si>
  <si>
    <t>VEA</t>
  </si>
  <si>
    <t>IVE</t>
  </si>
  <si>
    <t>IVW</t>
  </si>
  <si>
    <t>XLC</t>
  </si>
  <si>
    <t>XLY</t>
  </si>
  <si>
    <t>XLB</t>
  </si>
  <si>
    <t>XLI</t>
  </si>
  <si>
    <t>XLK</t>
  </si>
  <si>
    <t>XLV</t>
  </si>
  <si>
    <t>XLP</t>
  </si>
  <si>
    <t>XLRE</t>
  </si>
  <si>
    <t>46434V738</t>
  </si>
  <si>
    <t>81369Y852</t>
  </si>
  <si>
    <t>81369Y407</t>
  </si>
  <si>
    <t>81369Y100</t>
  </si>
  <si>
    <t>81369Y704</t>
  </si>
  <si>
    <t>81369Y803</t>
  </si>
  <si>
    <t>81369Y209</t>
  </si>
  <si>
    <t>81369Y308</t>
  </si>
  <si>
    <t>81369Y860</t>
  </si>
  <si>
    <t>XYZ</t>
  </si>
  <si>
    <t>Versión formulario  27.01.2025</t>
  </si>
  <si>
    <t>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</si>
</sst>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\ * #,##0.00_-;\-&quot;$&quot;\ * #,##0.00_-;_-&quot;$&quot;\ * &quot;-&quot;??_-;_-@_-"/>
    <numFmt numFmtId="164" formatCode="_-* #,##0.00\ _€_-;\-* #,##0.00\ _€_-;_-* &quot;-&quot;??\ _€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00"/>
    <numFmt numFmtId="168" formatCode="_(* #,##0_);_(* \(#,##0\);_(* &quot;-&quot;??_);_(@_)"/>
    <numFmt numFmtId="169" formatCode="0.0000000"/>
  </numFmts>
  <fonts count="2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Trebuchet MS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56"/>
      <name val="Arial"/>
      <family val="2"/>
    </font>
    <font>
      <sz val="12"/>
      <color indexed="8"/>
      <name val="Arial"/>
      <family val="2"/>
    </font>
    <font>
      <sz val="10"/>
      <color indexed="32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sz val="14"/>
      <color indexed="9"/>
      <name val="Arial"/>
      <family val="2"/>
    </font>
    <font>
      <sz val="10"/>
      <color indexed="49"/>
      <name val="Arial"/>
      <family val="2"/>
    </font>
    <font>
      <sz val="7"/>
      <color indexed="8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u/>
      <sz val="10"/>
      <color rgb="FF000000"/>
      <name val="Segoe UI"/>
      <family val="2"/>
    </font>
    <font>
      <b/>
      <u/>
      <sz val="10"/>
      <color rgb="FFFF000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9" fontId="1" fillId="0" borderId="0" applyFont="0" applyFill="0" applyBorder="0" applyAlignment="0" applyProtection="0"/>
  </cellStyleXfs>
  <cellXfs count="176">
    <xf numFmtId="0" fontId="0" fillId="0" borderId="0" xfId="0"/>
    <xf numFmtId="1" fontId="0" fillId="0" borderId="0" xfId="0" applyNumberFormat="1"/>
    <xf numFmtId="0" fontId="0" fillId="2" borderId="0" xfId="0" applyFill="1"/>
    <xf numFmtId="0" fontId="4" fillId="0" borderId="0" xfId="0" applyFont="1"/>
    <xf numFmtId="0" fontId="4" fillId="2" borderId="0" xfId="0" applyFont="1" applyFill="1"/>
    <xf numFmtId="165" fontId="4" fillId="2" borderId="0" xfId="0" applyNumberFormat="1" applyFont="1" applyFill="1"/>
    <xf numFmtId="0" fontId="5" fillId="0" borderId="0" xfId="0" applyFont="1"/>
    <xf numFmtId="0" fontId="4" fillId="0" borderId="0" xfId="0" applyFont="1" applyAlignment="1">
      <alignment horizontal="right"/>
    </xf>
    <xf numFmtId="0" fontId="2" fillId="0" borderId="0" xfId="0" applyFont="1"/>
    <xf numFmtId="2" fontId="3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" fillId="0" borderId="3" xfId="0" applyFont="1" applyBorder="1" applyProtection="1">
      <protection locked="0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4" xfId="3" applyNumberFormat="1" applyFont="1" applyBorder="1" applyAlignment="1" applyProtection="1">
      <alignment horizontal="right"/>
    </xf>
    <xf numFmtId="0" fontId="0" fillId="2" borderId="0" xfId="0" applyFill="1" applyAlignment="1">
      <alignment horizontal="right"/>
    </xf>
    <xf numFmtId="0" fontId="1" fillId="2" borderId="3" xfId="0" applyFont="1" applyFill="1" applyBorder="1" applyProtection="1">
      <protection locked="0"/>
    </xf>
    <xf numFmtId="0" fontId="4" fillId="0" borderId="4" xfId="3" applyNumberFormat="1" applyFont="1" applyBorder="1" applyProtection="1"/>
    <xf numFmtId="0" fontId="7" fillId="0" borderId="0" xfId="3" applyNumberFormat="1" applyFont="1" applyFill="1" applyBorder="1" applyAlignment="1" applyProtection="1">
      <alignment horizontal="center"/>
      <protection locked="0"/>
    </xf>
    <xf numFmtId="168" fontId="7" fillId="0" borderId="0" xfId="3" applyNumberFormat="1" applyFont="1" applyFill="1" applyBorder="1" applyAlignment="1" applyProtection="1">
      <alignment horizontal="center"/>
      <protection locked="0"/>
    </xf>
    <xf numFmtId="1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1" fillId="0" borderId="0" xfId="0" applyFont="1" applyProtection="1">
      <protection locked="0"/>
    </xf>
    <xf numFmtId="0" fontId="1" fillId="2" borderId="0" xfId="0" applyFont="1" applyFill="1"/>
    <xf numFmtId="0" fontId="8" fillId="4" borderId="3" xfId="0" applyFont="1" applyFill="1" applyBorder="1" applyAlignment="1">
      <alignment horizontal="left"/>
    </xf>
    <xf numFmtId="16" fontId="7" fillId="2" borderId="5" xfId="0" applyNumberFormat="1" applyFont="1" applyFill="1" applyBorder="1" applyAlignment="1" applyProtection="1">
      <alignment horizontal="center"/>
      <protection locked="0"/>
    </xf>
    <xf numFmtId="168" fontId="8" fillId="0" borderId="0" xfId="3" applyNumberFormat="1" applyFont="1" applyFill="1" applyBorder="1" applyAlignment="1" applyProtection="1">
      <alignment horizontal="center"/>
      <protection locked="0"/>
    </xf>
    <xf numFmtId="0" fontId="8" fillId="2" borderId="0" xfId="0" applyFont="1" applyFill="1" applyAlignment="1">
      <alignment horizontal="center"/>
    </xf>
    <xf numFmtId="167" fontId="7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1" fontId="10" fillId="2" borderId="0" xfId="0" applyNumberFormat="1" applyFont="1" applyFill="1" applyAlignment="1">
      <alignment horizontal="center"/>
    </xf>
    <xf numFmtId="0" fontId="8" fillId="4" borderId="6" xfId="0" applyFont="1" applyFill="1" applyBorder="1" applyAlignment="1">
      <alignment horizontal="left"/>
    </xf>
    <xf numFmtId="0" fontId="8" fillId="4" borderId="7" xfId="0" applyFont="1" applyFill="1" applyBorder="1" applyAlignment="1">
      <alignment horizontal="left"/>
    </xf>
    <xf numFmtId="1" fontId="8" fillId="4" borderId="7" xfId="0" applyNumberFormat="1" applyFont="1" applyFill="1" applyBorder="1" applyAlignment="1">
      <alignment horizontal="left"/>
    </xf>
    <xf numFmtId="0" fontId="11" fillId="2" borderId="0" xfId="0" applyFont="1" applyFill="1" applyAlignment="1">
      <alignment horizontal="left"/>
    </xf>
    <xf numFmtId="168" fontId="7" fillId="2" borderId="0" xfId="0" applyNumberFormat="1" applyFont="1" applyFill="1" applyAlignment="1">
      <alignment horizontal="center"/>
    </xf>
    <xf numFmtId="0" fontId="8" fillId="4" borderId="1" xfId="0" applyFont="1" applyFill="1" applyBorder="1" applyAlignment="1">
      <alignment horizontal="center" wrapText="1"/>
    </xf>
    <xf numFmtId="4" fontId="8" fillId="4" borderId="1" xfId="0" applyNumberFormat="1" applyFont="1" applyFill="1" applyBorder="1" applyAlignment="1">
      <alignment horizontal="center" wrapText="1"/>
    </xf>
    <xf numFmtId="1" fontId="8" fillId="4" borderId="1" xfId="0" applyNumberFormat="1" applyFont="1" applyFill="1" applyBorder="1" applyAlignment="1">
      <alignment horizontal="center" wrapText="1"/>
    </xf>
    <xf numFmtId="167" fontId="8" fillId="4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0" fontId="7" fillId="2" borderId="1" xfId="3" applyNumberFormat="1" applyFont="1" applyFill="1" applyBorder="1" applyAlignment="1" applyProtection="1">
      <alignment horizontal="center"/>
    </xf>
    <xf numFmtId="1" fontId="7" fillId="2" borderId="1" xfId="3" applyNumberFormat="1" applyFont="1" applyFill="1" applyBorder="1" applyAlignment="1" applyProtection="1">
      <alignment horizontal="center"/>
    </xf>
    <xf numFmtId="165" fontId="7" fillId="2" borderId="1" xfId="4" applyFont="1" applyFill="1" applyBorder="1" applyAlignment="1" applyProtection="1">
      <alignment horizontal="center"/>
    </xf>
    <xf numFmtId="0" fontId="12" fillId="2" borderId="0" xfId="0" applyFont="1" applyFill="1" applyAlignment="1">
      <alignment horizontal="center"/>
    </xf>
    <xf numFmtId="168" fontId="12" fillId="2" borderId="0" xfId="3" applyNumberFormat="1" applyFont="1" applyFill="1" applyBorder="1" applyAlignment="1" applyProtection="1">
      <alignment horizontal="center"/>
    </xf>
    <xf numFmtId="0" fontId="12" fillId="2" borderId="0" xfId="3" applyNumberFormat="1" applyFont="1" applyFill="1" applyBorder="1" applyAlignment="1" applyProtection="1">
      <alignment horizontal="center"/>
    </xf>
    <xf numFmtId="1" fontId="12" fillId="2" borderId="0" xfId="3" applyNumberFormat="1" applyFont="1" applyFill="1" applyBorder="1" applyAlignment="1" applyProtection="1">
      <alignment horizontal="center"/>
    </xf>
    <xf numFmtId="169" fontId="12" fillId="2" borderId="0" xfId="3" applyNumberFormat="1" applyFont="1" applyFill="1" applyBorder="1" applyAlignment="1" applyProtection="1">
      <alignment horizontal="center"/>
    </xf>
    <xf numFmtId="1" fontId="8" fillId="4" borderId="1" xfId="0" applyNumberFormat="1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1" fontId="1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0" fontId="13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" fontId="1" fillId="2" borderId="0" xfId="0" applyNumberFormat="1" applyFont="1" applyFill="1"/>
    <xf numFmtId="0" fontId="1" fillId="2" borderId="8" xfId="3" applyNumberFormat="1" applyFont="1" applyFill="1" applyBorder="1" applyAlignment="1" applyProtection="1">
      <alignment horizontal="left"/>
    </xf>
    <xf numFmtId="1" fontId="4" fillId="2" borderId="9" xfId="3" applyNumberFormat="1" applyFont="1" applyFill="1" applyBorder="1" applyAlignment="1" applyProtection="1">
      <alignment horizontal="left"/>
    </xf>
    <xf numFmtId="0" fontId="1" fillId="0" borderId="10" xfId="0" applyFont="1" applyBorder="1"/>
    <xf numFmtId="168" fontId="4" fillId="2" borderId="8" xfId="3" applyNumberFormat="1" applyFont="1" applyFill="1" applyBorder="1" applyAlignment="1" applyProtection="1">
      <alignment horizontal="left"/>
    </xf>
    <xf numFmtId="0" fontId="15" fillId="2" borderId="10" xfId="0" applyFont="1" applyFill="1" applyBorder="1" applyAlignment="1">
      <alignment horizontal="left"/>
    </xf>
    <xf numFmtId="0" fontId="1" fillId="2" borderId="11" xfId="3" applyNumberFormat="1" applyFont="1" applyFill="1" applyBorder="1" applyAlignment="1" applyProtection="1">
      <alignment horizontal="left"/>
    </xf>
    <xf numFmtId="0" fontId="7" fillId="2" borderId="0" xfId="0" applyFont="1" applyFill="1" applyAlignment="1">
      <alignment horizontal="left"/>
    </xf>
    <xf numFmtId="1" fontId="1" fillId="2" borderId="11" xfId="3" applyNumberFormat="1" applyFont="1" applyFill="1" applyBorder="1" applyAlignment="1" applyProtection="1">
      <alignment horizontal="left"/>
    </xf>
    <xf numFmtId="49" fontId="7" fillId="2" borderId="3" xfId="0" applyNumberFormat="1" applyFont="1" applyFill="1" applyBorder="1" applyAlignment="1" applyProtection="1">
      <alignment horizontal="left"/>
      <protection locked="0"/>
    </xf>
    <xf numFmtId="0" fontId="15" fillId="2" borderId="12" xfId="0" applyFont="1" applyFill="1" applyBorder="1" applyAlignment="1">
      <alignment horizontal="left"/>
    </xf>
    <xf numFmtId="0" fontId="16" fillId="2" borderId="13" xfId="3" applyNumberFormat="1" applyFont="1" applyFill="1" applyBorder="1" applyAlignment="1" applyProtection="1">
      <alignment horizontal="left"/>
    </xf>
    <xf numFmtId="0" fontId="15" fillId="2" borderId="14" xfId="0" applyFont="1" applyFill="1" applyBorder="1" applyAlignment="1">
      <alignment horizontal="left"/>
    </xf>
    <xf numFmtId="0" fontId="15" fillId="2" borderId="15" xfId="0" applyFont="1" applyFill="1" applyBorder="1" applyAlignment="1">
      <alignment horizontal="left"/>
    </xf>
    <xf numFmtId="1" fontId="16" fillId="2" borderId="0" xfId="3" applyNumberFormat="1" applyFont="1" applyFill="1" applyBorder="1" applyAlignment="1" applyProtection="1">
      <alignment horizontal="left"/>
    </xf>
    <xf numFmtId="1" fontId="16" fillId="2" borderId="13" xfId="3" applyNumberFormat="1" applyFont="1" applyFill="1" applyBorder="1" applyAlignment="1" applyProtection="1">
      <alignment horizontal="left"/>
    </xf>
    <xf numFmtId="0" fontId="1" fillId="0" borderId="16" xfId="0" applyFont="1" applyBorder="1"/>
    <xf numFmtId="165" fontId="1" fillId="0" borderId="0" xfId="0" applyNumberFormat="1" applyFont="1"/>
    <xf numFmtId="0" fontId="1" fillId="0" borderId="14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0" xfId="0" applyFont="1" applyAlignment="1">
      <alignment horizontal="right"/>
    </xf>
    <xf numFmtId="1" fontId="1" fillId="0" borderId="0" xfId="0" applyNumberFormat="1" applyFont="1"/>
    <xf numFmtId="0" fontId="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right"/>
      <protection locked="0"/>
    </xf>
    <xf numFmtId="1" fontId="7" fillId="2" borderId="0" xfId="0" applyNumberFormat="1" applyFont="1" applyFill="1" applyAlignment="1" applyProtection="1">
      <alignment horizontal="center"/>
      <protection locked="0"/>
    </xf>
    <xf numFmtId="0" fontId="17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Alignment="1">
      <alignment horizontal="right"/>
    </xf>
    <xf numFmtId="0" fontId="10" fillId="2" borderId="0" xfId="0" applyFont="1" applyFill="1" applyAlignment="1">
      <alignment horizontal="right"/>
    </xf>
    <xf numFmtId="0" fontId="4" fillId="4" borderId="6" xfId="0" applyFont="1" applyFill="1" applyBorder="1" applyAlignment="1" applyProtection="1">
      <alignment horizontal="left"/>
      <protection locked="0"/>
    </xf>
    <xf numFmtId="0" fontId="4" fillId="4" borderId="7" xfId="0" applyFont="1" applyFill="1" applyBorder="1" applyAlignment="1" applyProtection="1">
      <alignment horizontal="right"/>
      <protection locked="0"/>
    </xf>
    <xf numFmtId="1" fontId="4" fillId="4" borderId="7" xfId="0" applyNumberFormat="1" applyFont="1" applyFill="1" applyBorder="1" applyAlignment="1" applyProtection="1">
      <alignment horizontal="centerContinuous"/>
      <protection locked="0"/>
    </xf>
    <xf numFmtId="0" fontId="4" fillId="4" borderId="7" xfId="0" applyFont="1" applyFill="1" applyBorder="1" applyAlignment="1" applyProtection="1">
      <alignment horizontal="centerContinuous"/>
      <protection locked="0"/>
    </xf>
    <xf numFmtId="0" fontId="1" fillId="2" borderId="0" xfId="0" applyFont="1" applyFill="1" applyAlignment="1">
      <alignment horizontal="left"/>
    </xf>
    <xf numFmtId="168" fontId="18" fillId="3" borderId="1" xfId="3" applyNumberFormat="1" applyFont="1" applyFill="1" applyBorder="1" applyAlignment="1" applyProtection="1">
      <alignment horizontal="center"/>
      <protection locked="0"/>
    </xf>
    <xf numFmtId="0" fontId="18" fillId="2" borderId="1" xfId="3" applyNumberFormat="1" applyFont="1" applyFill="1" applyBorder="1" applyAlignment="1">
      <alignment horizontal="center"/>
    </xf>
    <xf numFmtId="1" fontId="18" fillId="2" borderId="1" xfId="3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165" fontId="18" fillId="2" borderId="1" xfId="4" applyFont="1" applyFill="1" applyBorder="1" applyAlignment="1">
      <alignment horizontal="center"/>
    </xf>
    <xf numFmtId="0" fontId="19" fillId="2" borderId="0" xfId="0" applyFont="1" applyFill="1" applyAlignment="1">
      <alignment horizontal="center"/>
    </xf>
    <xf numFmtId="168" fontId="19" fillId="2" borderId="0" xfId="3" applyNumberFormat="1" applyFont="1" applyFill="1" applyBorder="1" applyAlignment="1">
      <alignment horizontal="center"/>
    </xf>
    <xf numFmtId="0" fontId="19" fillId="2" borderId="0" xfId="3" applyNumberFormat="1" applyFont="1" applyFill="1" applyBorder="1" applyAlignment="1">
      <alignment horizontal="right"/>
    </xf>
    <xf numFmtId="1" fontId="19" fillId="2" borderId="0" xfId="3" applyNumberFormat="1" applyFont="1" applyFill="1" applyBorder="1" applyAlignment="1">
      <alignment horizontal="center"/>
    </xf>
    <xf numFmtId="0" fontId="19" fillId="2" borderId="0" xfId="3" applyNumberFormat="1" applyFont="1" applyFill="1" applyBorder="1" applyAlignment="1">
      <alignment horizontal="center"/>
    </xf>
    <xf numFmtId="1" fontId="17" fillId="4" borderId="1" xfId="0" applyNumberFormat="1" applyFont="1" applyFill="1" applyBorder="1" applyAlignment="1">
      <alignment horizontal="center"/>
    </xf>
    <xf numFmtId="165" fontId="5" fillId="2" borderId="17" xfId="0" applyNumberFormat="1" applyFont="1" applyFill="1" applyBorder="1" applyAlignment="1">
      <alignment horizontal="center"/>
    </xf>
    <xf numFmtId="168" fontId="12" fillId="2" borderId="0" xfId="3" applyNumberFormat="1" applyFont="1" applyFill="1" applyBorder="1" applyAlignment="1">
      <alignment horizontal="center"/>
    </xf>
    <xf numFmtId="0" fontId="12" fillId="2" borderId="0" xfId="3" applyNumberFormat="1" applyFont="1" applyFill="1" applyBorder="1" applyAlignment="1">
      <alignment horizontal="right"/>
    </xf>
    <xf numFmtId="1" fontId="12" fillId="2" borderId="0" xfId="3" applyNumberFormat="1" applyFont="1" applyFill="1" applyBorder="1" applyAlignment="1">
      <alignment horizontal="center"/>
    </xf>
    <xf numFmtId="0" fontId="12" fillId="2" borderId="0" xfId="3" applyNumberFormat="1" applyFont="1" applyFill="1" applyBorder="1" applyAlignment="1">
      <alignment horizontal="center"/>
    </xf>
    <xf numFmtId="1" fontId="20" fillId="2" borderId="0" xfId="0" applyNumberFormat="1" applyFont="1" applyFill="1" applyAlignment="1">
      <alignment horizontal="center"/>
    </xf>
    <xf numFmtId="168" fontId="4" fillId="2" borderId="8" xfId="3" applyNumberFormat="1" applyFont="1" applyFill="1" applyBorder="1" applyAlignment="1">
      <alignment horizontal="left"/>
    </xf>
    <xf numFmtId="1" fontId="4" fillId="2" borderId="9" xfId="3" applyNumberFormat="1" applyFont="1" applyFill="1" applyBorder="1" applyAlignment="1">
      <alignment horizontal="left"/>
    </xf>
    <xf numFmtId="0" fontId="1" fillId="0" borderId="10" xfId="0" applyFont="1" applyBorder="1" applyAlignment="1">
      <alignment horizontal="right"/>
    </xf>
    <xf numFmtId="0" fontId="4" fillId="2" borderId="8" xfId="3" applyNumberFormat="1" applyFont="1" applyFill="1" applyBorder="1" applyAlignment="1">
      <alignment horizontal="left"/>
    </xf>
    <xf numFmtId="167" fontId="15" fillId="2" borderId="9" xfId="0" applyNumberFormat="1" applyFont="1" applyFill="1" applyBorder="1" applyAlignment="1">
      <alignment horizontal="center"/>
    </xf>
    <xf numFmtId="1" fontId="1" fillId="2" borderId="11" xfId="3" applyNumberFormat="1" applyFont="1" applyFill="1" applyBorder="1" applyAlignment="1">
      <alignment horizontal="left"/>
    </xf>
    <xf numFmtId="0" fontId="1" fillId="2" borderId="12" xfId="0" applyFont="1" applyFill="1" applyBorder="1" applyAlignment="1" applyProtection="1">
      <alignment horizontal="right"/>
      <protection locked="0"/>
    </xf>
    <xf numFmtId="0" fontId="7" fillId="2" borderId="11" xfId="0" applyFont="1" applyFill="1" applyBorder="1" applyAlignment="1">
      <alignment horizontal="left"/>
    </xf>
    <xf numFmtId="0" fontId="15" fillId="2" borderId="12" xfId="0" applyFont="1" applyFill="1" applyBorder="1" applyAlignment="1" applyProtection="1">
      <alignment horizontal="left"/>
      <protection locked="0"/>
    </xf>
    <xf numFmtId="0" fontId="1" fillId="0" borderId="12" xfId="0" applyFont="1" applyBorder="1" applyAlignment="1" applyProtection="1">
      <alignment horizontal="right"/>
      <protection locked="0"/>
    </xf>
    <xf numFmtId="3" fontId="7" fillId="2" borderId="0" xfId="0" applyNumberFormat="1" applyFont="1" applyFill="1" applyAlignment="1">
      <alignment horizontal="center"/>
    </xf>
    <xf numFmtId="1" fontId="16" fillId="2" borderId="13" xfId="3" applyNumberFormat="1" applyFont="1" applyFill="1" applyBorder="1" applyAlignment="1">
      <alignment horizontal="left"/>
    </xf>
    <xf numFmtId="0" fontId="15" fillId="2" borderId="15" xfId="0" applyFont="1" applyFill="1" applyBorder="1" applyAlignment="1">
      <alignment horizontal="right"/>
    </xf>
    <xf numFmtId="1" fontId="16" fillId="2" borderId="0" xfId="3" applyNumberFormat="1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15" fillId="2" borderId="15" xfId="0" applyFont="1" applyFill="1" applyBorder="1" applyAlignment="1" applyProtection="1">
      <alignment horizontal="left"/>
      <protection locked="0"/>
    </xf>
    <xf numFmtId="0" fontId="21" fillId="2" borderId="0" xfId="0" applyFont="1" applyFill="1" applyAlignment="1">
      <alignment horizontal="center"/>
    </xf>
    <xf numFmtId="0" fontId="21" fillId="2" borderId="0" xfId="0" applyFont="1" applyFill="1" applyAlignment="1">
      <alignment horizontal="right"/>
    </xf>
    <xf numFmtId="1" fontId="15" fillId="2" borderId="0" xfId="0" applyNumberFormat="1" applyFont="1" applyFill="1" applyAlignment="1">
      <alignment horizontal="center"/>
    </xf>
    <xf numFmtId="1" fontId="21" fillId="2" borderId="0" xfId="0" applyNumberFormat="1" applyFont="1" applyFill="1" applyAlignment="1">
      <alignment horizontal="center"/>
    </xf>
    <xf numFmtId="166" fontId="1" fillId="0" borderId="16" xfId="3" applyFont="1" applyBorder="1"/>
    <xf numFmtId="0" fontId="1" fillId="0" borderId="14" xfId="0" applyFont="1" applyBorder="1" applyAlignment="1" applyProtection="1">
      <alignment horizontal="right"/>
      <protection locked="0"/>
    </xf>
    <xf numFmtId="0" fontId="1" fillId="0" borderId="7" xfId="0" applyFont="1" applyBorder="1" applyAlignment="1" applyProtection="1">
      <alignment horizontal="right"/>
      <protection locked="0"/>
    </xf>
    <xf numFmtId="0" fontId="2" fillId="4" borderId="18" xfId="0" applyFont="1" applyFill="1" applyBorder="1" applyAlignment="1">
      <alignment horizontal="center"/>
    </xf>
    <xf numFmtId="1" fontId="2" fillId="4" borderId="18" xfId="0" applyNumberFormat="1" applyFont="1" applyFill="1" applyBorder="1" applyAlignment="1">
      <alignment horizontal="right"/>
    </xf>
    <xf numFmtId="2" fontId="2" fillId="4" borderId="18" xfId="0" applyNumberFormat="1" applyFont="1" applyFill="1" applyBorder="1" applyAlignment="1">
      <alignment horizontal="right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7" fontId="8" fillId="4" borderId="2" xfId="0" applyNumberFormat="1" applyFont="1" applyFill="1" applyBorder="1" applyAlignment="1">
      <alignment horizontal="left"/>
    </xf>
    <xf numFmtId="167" fontId="4" fillId="4" borderId="2" xfId="0" applyNumberFormat="1" applyFont="1" applyFill="1" applyBorder="1" applyAlignment="1" applyProtection="1">
      <alignment horizontal="centerContinuous"/>
      <protection locked="0"/>
    </xf>
    <xf numFmtId="16" fontId="7" fillId="2" borderId="19" xfId="0" applyNumberFormat="1" applyFont="1" applyFill="1" applyBorder="1" applyAlignment="1" applyProtection="1">
      <alignment horizontal="center"/>
      <protection locked="0"/>
    </xf>
    <xf numFmtId="16" fontId="7" fillId="2" borderId="20" xfId="0" applyNumberFormat="1" applyFont="1" applyFill="1" applyBorder="1" applyAlignment="1" applyProtection="1">
      <alignment horizontal="center"/>
      <protection locked="0"/>
    </xf>
    <xf numFmtId="0" fontId="8" fillId="4" borderId="21" xfId="0" applyFont="1" applyFill="1" applyBorder="1" applyAlignment="1">
      <alignment horizontal="left"/>
    </xf>
    <xf numFmtId="0" fontId="8" fillId="4" borderId="22" xfId="0" applyFont="1" applyFill="1" applyBorder="1" applyAlignment="1">
      <alignment horizontal="left"/>
    </xf>
    <xf numFmtId="0" fontId="1" fillId="0" borderId="23" xfId="0" applyFont="1" applyBorder="1" applyAlignment="1">
      <alignment horizontal="center"/>
    </xf>
    <xf numFmtId="165" fontId="1" fillId="0" borderId="23" xfId="0" applyNumberFormat="1" applyFont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left"/>
    </xf>
    <xf numFmtId="0" fontId="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4" borderId="16" xfId="0" applyFont="1" applyFill="1" applyBorder="1" applyAlignment="1">
      <alignment horizontal="left"/>
    </xf>
    <xf numFmtId="0" fontId="22" fillId="0" borderId="3" xfId="0" applyFont="1" applyBorder="1"/>
    <xf numFmtId="0" fontId="4" fillId="4" borderId="24" xfId="0" applyFont="1" applyFill="1" applyBorder="1" applyAlignment="1">
      <alignment horizontal="left"/>
    </xf>
    <xf numFmtId="16" fontId="7" fillId="2" borderId="3" xfId="0" applyNumberFormat="1" applyFont="1" applyFill="1" applyBorder="1" applyAlignment="1" applyProtection="1">
      <alignment horizontal="center"/>
      <protection locked="0"/>
    </xf>
    <xf numFmtId="4" fontId="18" fillId="3" borderId="1" xfId="3" applyNumberFormat="1" applyFont="1" applyFill="1" applyBorder="1" applyAlignment="1" applyProtection="1">
      <alignment horizontal="center"/>
      <protection locked="0"/>
    </xf>
    <xf numFmtId="4" fontId="7" fillId="3" borderId="1" xfId="3" applyNumberFormat="1" applyFont="1" applyFill="1" applyBorder="1" applyAlignment="1" applyProtection="1">
      <alignment horizontal="center"/>
      <protection locked="0"/>
    </xf>
    <xf numFmtId="0" fontId="4" fillId="4" borderId="7" xfId="0" applyFont="1" applyFill="1" applyBorder="1" applyAlignment="1">
      <alignment horizontal="left"/>
    </xf>
    <xf numFmtId="0" fontId="26" fillId="0" borderId="0" xfId="0" applyFont="1"/>
    <xf numFmtId="0" fontId="27" fillId="0" borderId="0" xfId="0" applyFont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right"/>
    </xf>
    <xf numFmtId="0" fontId="3" fillId="0" borderId="2" xfId="0" applyFont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3" fillId="0" borderId="1" xfId="0" quotePrefix="1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2" fontId="3" fillId="5" borderId="1" xfId="0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horizontal="center"/>
    </xf>
    <xf numFmtId="4" fontId="3" fillId="5" borderId="1" xfId="0" applyNumberFormat="1" applyFont="1" applyFill="1" applyBorder="1" applyAlignment="1">
      <alignment horizontal="right"/>
    </xf>
    <xf numFmtId="49" fontId="3" fillId="0" borderId="1" xfId="0" applyNumberFormat="1" applyFont="1" applyBorder="1" applyAlignment="1">
      <alignment horizontal="center"/>
    </xf>
    <xf numFmtId="0" fontId="1" fillId="6" borderId="25" xfId="0" applyFont="1" applyFill="1" applyBorder="1" applyAlignment="1" applyProtection="1">
      <alignment horizontal="center"/>
      <protection locked="0"/>
    </xf>
    <xf numFmtId="0" fontId="14" fillId="4" borderId="6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167" fontId="14" fillId="4" borderId="6" xfId="0" applyNumberFormat="1" applyFont="1" applyFill="1" applyBorder="1" applyAlignment="1">
      <alignment horizontal="center"/>
    </xf>
    <xf numFmtId="167" fontId="14" fillId="4" borderId="7" xfId="0" applyNumberFormat="1" applyFont="1" applyFill="1" applyBorder="1" applyAlignment="1">
      <alignment horizontal="center"/>
    </xf>
    <xf numFmtId="167" fontId="14" fillId="4" borderId="2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/>
    </xf>
  </cellXfs>
  <cellStyles count="12">
    <cellStyle name="Comma 2" xfId="1" xr:uid="{00000000-0005-0000-0000-000000000000}"/>
    <cellStyle name="Currency 2" xfId="2" xr:uid="{00000000-0005-0000-0000-000001000000}"/>
    <cellStyle name="Millares" xfId="3" builtinId="3"/>
    <cellStyle name="Moneda" xfId="4" builtinId="4"/>
    <cellStyle name="Normal" xfId="0" builtinId="0"/>
    <cellStyle name="Normal 2" xfId="5" xr:uid="{00000000-0005-0000-0000-000005000000}"/>
    <cellStyle name="Normal 3" xfId="6" xr:uid="{00000000-0005-0000-0000-000006000000}"/>
    <cellStyle name="Normal 3 2" xfId="7" xr:uid="{00000000-0005-0000-0000-000007000000}"/>
    <cellStyle name="Normal 4" xfId="8" xr:uid="{00000000-0005-0000-0000-000008000000}"/>
    <cellStyle name="Normal 5" xfId="9" xr:uid="{00000000-0005-0000-0000-000009000000}"/>
    <cellStyle name="Normal 7" xfId="10" xr:uid="{00000000-0005-0000-0000-00000A000000}"/>
    <cellStyle name="Percent 2" xfId="11" xr:uid="{00000000-0005-0000-0000-00000B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85725</xdr:rowOff>
    </xdr:from>
    <xdr:to>
      <xdr:col>1</xdr:col>
      <xdr:colOff>269875</xdr:colOff>
      <xdr:row>2</xdr:row>
      <xdr:rowOff>147320</xdr:rowOff>
    </xdr:to>
    <xdr:pic>
      <xdr:nvPicPr>
        <xdr:cNvPr id="4186" name="Imagen 1">
          <a:extLst>
            <a:ext uri="{FF2B5EF4-FFF2-40B4-BE49-F238E27FC236}">
              <a16:creationId xmlns:a16="http://schemas.microsoft.com/office/drawing/2014/main" id="{00000000-0008-0000-0000-00005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5725"/>
          <a:ext cx="1895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57150</xdr:rowOff>
    </xdr:from>
    <xdr:to>
      <xdr:col>1</xdr:col>
      <xdr:colOff>974090</xdr:colOff>
      <xdr:row>2</xdr:row>
      <xdr:rowOff>106045</xdr:rowOff>
    </xdr:to>
    <xdr:pic>
      <xdr:nvPicPr>
        <xdr:cNvPr id="5210" name="Imagen 1">
          <a:extLst>
            <a:ext uri="{FF2B5EF4-FFF2-40B4-BE49-F238E27FC236}">
              <a16:creationId xmlns:a16="http://schemas.microsoft.com/office/drawing/2014/main" id="{00000000-0008-0000-0100-00005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57150"/>
          <a:ext cx="18954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14</xdr:row>
          <xdr:rowOff>12700</xdr:rowOff>
        </xdr:from>
        <xdr:to>
          <xdr:col>7</xdr:col>
          <xdr:colOff>596900</xdr:colOff>
          <xdr:row>17</xdr:row>
          <xdr:rowOff>0</xdr:rowOff>
        </xdr:to>
        <xdr:sp macro="" textlink="">
          <xdr:nvSpPr>
            <xdr:cNvPr id="3073" name="Botó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A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ISSUANCES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12700</xdr:colOff>
          <xdr:row>17</xdr:row>
          <xdr:rowOff>152400</xdr:rowOff>
        </xdr:from>
        <xdr:to>
          <xdr:col>7</xdr:col>
          <xdr:colOff>603250</xdr:colOff>
          <xdr:row>21</xdr:row>
          <xdr:rowOff>31750</xdr:rowOff>
        </xdr:to>
        <xdr:sp macro="" textlink="">
          <xdr:nvSpPr>
            <xdr:cNvPr id="3074" name="Botó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es-AR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CANCELLATIONS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R58"/>
  <sheetViews>
    <sheetView showGridLines="0" tabSelected="1" zoomScaleNormal="100" zoomScaleSheetLayoutView="100" workbookViewId="0">
      <selection activeCell="C4" sqref="C4"/>
    </sheetView>
  </sheetViews>
  <sheetFormatPr baseColWidth="10" defaultColWidth="9.1796875" defaultRowHeight="12.5" x14ac:dyDescent="0.25"/>
  <cols>
    <col min="1" max="1" width="25.453125" customWidth="1"/>
    <col min="2" max="2" width="19.81640625" customWidth="1"/>
    <col min="3" max="3" width="21.54296875" style="13" customWidth="1"/>
    <col min="4" max="4" width="22.81640625" style="1" customWidth="1"/>
    <col min="5" max="5" width="27.1796875" customWidth="1"/>
    <col min="6" max="6" width="21.1796875" customWidth="1"/>
    <col min="7" max="7" width="18.1796875" customWidth="1"/>
    <col min="8" max="10" width="9.1796875" customWidth="1"/>
    <col min="11" max="11" width="12.81640625" bestFit="1" customWidth="1"/>
  </cols>
  <sheetData>
    <row r="1" spans="1:7" ht="13" x14ac:dyDescent="0.25">
      <c r="A1" s="12"/>
      <c r="B1" s="12"/>
      <c r="C1" s="148" t="s">
        <v>995</v>
      </c>
      <c r="D1" s="77"/>
      <c r="E1" s="78"/>
      <c r="F1" s="20"/>
      <c r="G1" s="21"/>
    </row>
    <row r="2" spans="1:7" ht="13" thickBot="1" x14ac:dyDescent="0.3">
      <c r="A2" s="78"/>
      <c r="B2" s="78"/>
      <c r="C2" s="79"/>
      <c r="D2" s="80"/>
      <c r="E2" s="78"/>
      <c r="F2" s="20"/>
      <c r="G2" s="23"/>
    </row>
    <row r="3" spans="1:7" ht="16.5" customHeight="1" thickBot="1" x14ac:dyDescent="0.45">
      <c r="A3" s="78"/>
      <c r="B3" s="81"/>
      <c r="C3" s="79" t="s">
        <v>861</v>
      </c>
      <c r="D3" s="80"/>
      <c r="E3" s="78"/>
      <c r="F3" s="140" t="s">
        <v>0</v>
      </c>
      <c r="G3" s="139"/>
    </row>
    <row r="4" spans="1:7" ht="13.5" thickBot="1" x14ac:dyDescent="0.35">
      <c r="A4" s="20"/>
      <c r="B4" s="27" t="s">
        <v>434</v>
      </c>
      <c r="C4" s="79"/>
      <c r="D4" s="27" t="s">
        <v>142</v>
      </c>
      <c r="E4" s="78"/>
      <c r="F4" s="141" t="s">
        <v>1</v>
      </c>
      <c r="G4" s="138"/>
    </row>
    <row r="5" spans="1:7" ht="13" x14ac:dyDescent="0.3">
      <c r="A5" s="20"/>
      <c r="B5" s="21"/>
      <c r="C5" s="82"/>
      <c r="D5" s="27" t="s">
        <v>143</v>
      </c>
      <c r="E5" s="78"/>
      <c r="F5" s="20"/>
      <c r="G5" s="27"/>
    </row>
    <row r="6" spans="1:7" x14ac:dyDescent="0.25">
      <c r="A6" s="29"/>
      <c r="B6" s="21"/>
      <c r="C6" s="82"/>
      <c r="D6" s="20"/>
      <c r="E6" s="21"/>
      <c r="F6" s="20"/>
      <c r="G6" s="21"/>
    </row>
    <row r="7" spans="1:7" ht="15.5" x14ac:dyDescent="0.35">
      <c r="A7" s="8" t="s">
        <v>326</v>
      </c>
      <c r="B7" s="30"/>
      <c r="C7" s="83"/>
      <c r="D7" s="31"/>
      <c r="E7" s="21"/>
      <c r="F7" s="20"/>
      <c r="G7" s="21"/>
    </row>
    <row r="8" spans="1:7" ht="13" x14ac:dyDescent="0.3">
      <c r="A8" s="84" t="s">
        <v>227</v>
      </c>
      <c r="B8" s="155" t="str">
        <f>IF(ISNA(VLOOKUP(F32,Hoja1!$A$1:$B$24483,2,FALSE)),"",VLOOKUP(F32,Hoja1!$A$1:$B$24483,2,FALSE))</f>
        <v/>
      </c>
      <c r="C8" s="85"/>
      <c r="D8" s="86"/>
      <c r="E8" s="87"/>
      <c r="F8" s="86"/>
      <c r="G8" s="137"/>
    </row>
    <row r="9" spans="1:7" x14ac:dyDescent="0.25">
      <c r="A9" s="88" t="s">
        <v>435</v>
      </c>
      <c r="B9" s="36"/>
      <c r="C9" s="82"/>
      <c r="D9" s="20"/>
      <c r="E9" s="21"/>
      <c r="F9" s="20"/>
      <c r="G9" s="28"/>
    </row>
    <row r="10" spans="1:7" x14ac:dyDescent="0.25">
      <c r="A10" s="88" t="s">
        <v>134</v>
      </c>
      <c r="B10" s="36"/>
      <c r="C10" s="82"/>
      <c r="D10" s="20"/>
      <c r="E10" s="21"/>
      <c r="F10" s="20"/>
      <c r="G10" s="28"/>
    </row>
    <row r="11" spans="1:7" ht="16" x14ac:dyDescent="0.45">
      <c r="A11" s="157" t="s">
        <v>865</v>
      </c>
      <c r="B11" s="36"/>
      <c r="C11" s="82"/>
      <c r="D11" s="20"/>
      <c r="E11" s="21"/>
      <c r="F11" s="20"/>
      <c r="G11" s="28"/>
    </row>
    <row r="12" spans="1:7" ht="16" x14ac:dyDescent="0.45">
      <c r="A12" s="156"/>
      <c r="B12" s="36"/>
      <c r="C12" s="82"/>
      <c r="D12" s="20"/>
      <c r="E12" s="21"/>
      <c r="F12" s="20"/>
      <c r="G12" s="28"/>
    </row>
    <row r="13" spans="1:7" ht="39.75" customHeight="1" x14ac:dyDescent="0.3">
      <c r="A13" s="37" t="s">
        <v>115</v>
      </c>
      <c r="B13" s="38" t="s">
        <v>116</v>
      </c>
      <c r="C13" s="37" t="s">
        <v>11</v>
      </c>
      <c r="D13" s="39" t="s">
        <v>3</v>
      </c>
      <c r="E13" s="37" t="s">
        <v>118</v>
      </c>
      <c r="F13" s="37" t="s">
        <v>119</v>
      </c>
      <c r="G13" s="37" t="s">
        <v>327</v>
      </c>
    </row>
    <row r="14" spans="1:7" s="6" customFormat="1" ht="25.5" customHeight="1" x14ac:dyDescent="0.35">
      <c r="A14" s="153"/>
      <c r="B14" s="89"/>
      <c r="C14" s="90" t="str">
        <f>IF(ISERROR(+VLOOKUP(B14,Tabla!$A$2:$D$297,3,FALSE)),"",+VLOOKUP(B14,Tabla!$A$2:$D$297,3,FALSE))</f>
        <v/>
      </c>
      <c r="D14" s="91" t="str">
        <f>IF(ISERROR(+VLOOKUP(B14,Tabla!$A$2:$D$297,2,FALSE)),"",+VLOOKUP(B14,Tabla!$A$2:$D$297,2,FALSE))</f>
        <v/>
      </c>
      <c r="E14" s="92" t="str">
        <f t="shared" ref="E14" si="0">IF(ISERROR(+C14*A14),"",+C14*A14)</f>
        <v/>
      </c>
      <c r="F14" s="92" t="str">
        <f>IF(ISERROR(+VLOOKUP(B14,Tabla!$A$2:$D$297,4,FALSE)),"",+VLOOKUP(B14,Tabla!$A$2:$D$297,4,FALSE))</f>
        <v/>
      </c>
      <c r="G14" s="93">
        <f t="shared" ref="G14" si="1">+IF(A14&gt;0,E14*0.01,0)</f>
        <v>0</v>
      </c>
    </row>
    <row r="15" spans="1:7" s="6" customFormat="1" ht="25.5" customHeight="1" x14ac:dyDescent="0.35">
      <c r="A15" s="153"/>
      <c r="B15" s="89"/>
      <c r="C15" s="90" t="str">
        <f>IF(ISERROR(+VLOOKUP(B15,Tabla!$A$2:$D$297,3,FALSE)),"",+VLOOKUP(B15,Tabla!$A$2:$D$297,3,FALSE))</f>
        <v/>
      </c>
      <c r="D15" s="91" t="str">
        <f>IF(ISERROR(+VLOOKUP(B15,Tabla!$A$2:$D$297,2,FALSE)),"",+VLOOKUP(B15,Tabla!$A$2:$D$297,2,FALSE))</f>
        <v/>
      </c>
      <c r="E15" s="92" t="str">
        <f t="shared" ref="E15:E23" si="2">IF(ISERROR(+C15*A15),"",+C15*A15)</f>
        <v/>
      </c>
      <c r="F15" s="92" t="str">
        <f>IF(ISERROR(+VLOOKUP(B15,Tabla!$A$2:$D$297,4,FALSE)),"",+VLOOKUP(B15,Tabla!$A$2:$D$297,4,FALSE))</f>
        <v/>
      </c>
      <c r="G15" s="93">
        <f t="shared" ref="G15:G23" si="3">+IF(A15&gt;0,E15*0.01,0)</f>
        <v>0</v>
      </c>
    </row>
    <row r="16" spans="1:7" s="6" customFormat="1" ht="25.5" customHeight="1" x14ac:dyDescent="0.35">
      <c r="A16" s="153"/>
      <c r="B16" s="89"/>
      <c r="C16" s="90" t="str">
        <f>IF(ISERROR(+VLOOKUP(B16,Tabla!$A$2:$D$297,3,FALSE)),"",+VLOOKUP(B16,Tabla!$A$2:$D$297,3,FALSE))</f>
        <v/>
      </c>
      <c r="D16" s="91" t="str">
        <f>IF(ISERROR(+VLOOKUP(B16,Tabla!$A$2:$D$297,2,FALSE)),"",+VLOOKUP(B16,Tabla!$A$2:$D$297,2,FALSE))</f>
        <v/>
      </c>
      <c r="E16" s="92" t="str">
        <f t="shared" si="2"/>
        <v/>
      </c>
      <c r="F16" s="92" t="str">
        <f>IF(ISERROR(+VLOOKUP(B16,Tabla!$A$2:$D$297,4,FALSE)),"",+VLOOKUP(B16,Tabla!$A$2:$D$297,4,FALSE))</f>
        <v/>
      </c>
      <c r="G16" s="93">
        <f t="shared" si="3"/>
        <v>0</v>
      </c>
    </row>
    <row r="17" spans="1:7" s="6" customFormat="1" ht="25.5" customHeight="1" x14ac:dyDescent="0.35">
      <c r="A17" s="153"/>
      <c r="B17" s="89"/>
      <c r="C17" s="90" t="str">
        <f>IF(ISERROR(+VLOOKUP(B17,Tabla!$A$2:$D$297,3,FALSE)),"",+VLOOKUP(B17,Tabla!$A$2:$D$297,3,FALSE))</f>
        <v/>
      </c>
      <c r="D17" s="91" t="str">
        <f>IF(ISERROR(+VLOOKUP(B17,Tabla!$A$2:$D$297,2,FALSE)),"",+VLOOKUP(B17,Tabla!$A$2:$D$297,2,FALSE))</f>
        <v/>
      </c>
      <c r="E17" s="92" t="str">
        <f t="shared" si="2"/>
        <v/>
      </c>
      <c r="F17" s="92" t="str">
        <f>IF(ISERROR(+VLOOKUP(B17,Tabla!$A$2:$D$297,4,FALSE)),"",+VLOOKUP(B17,Tabla!$A$2:$D$297,4,FALSE))</f>
        <v/>
      </c>
      <c r="G17" s="93">
        <f t="shared" si="3"/>
        <v>0</v>
      </c>
    </row>
    <row r="18" spans="1:7" s="6" customFormat="1" ht="25.5" customHeight="1" x14ac:dyDescent="0.35">
      <c r="A18" s="153"/>
      <c r="B18" s="89"/>
      <c r="C18" s="90" t="str">
        <f>IF(ISERROR(+VLOOKUP(B18,Tabla!$A$2:$D$297,3,FALSE)),"",+VLOOKUP(B18,Tabla!$A$2:$D$297,3,FALSE))</f>
        <v/>
      </c>
      <c r="D18" s="91" t="str">
        <f>IF(ISERROR(+VLOOKUP(B18,Tabla!$A$2:$D$297,2,FALSE)),"",+VLOOKUP(B18,Tabla!$A$2:$D$297,2,FALSE))</f>
        <v/>
      </c>
      <c r="E18" s="92" t="str">
        <f t="shared" si="2"/>
        <v/>
      </c>
      <c r="F18" s="92" t="str">
        <f>IF(ISERROR(+VLOOKUP(B18,Tabla!$A$2:$D$297,4,FALSE)),"",+VLOOKUP(B18,Tabla!$A$2:$D$297,4,FALSE))</f>
        <v/>
      </c>
      <c r="G18" s="93">
        <f t="shared" si="3"/>
        <v>0</v>
      </c>
    </row>
    <row r="19" spans="1:7" s="6" customFormat="1" ht="25.5" customHeight="1" x14ac:dyDescent="0.35">
      <c r="A19" s="153"/>
      <c r="B19" s="89"/>
      <c r="C19" s="90" t="str">
        <f>IF(ISERROR(+VLOOKUP(B19,Tabla!$A$2:$D$297,3,FALSE)),"",+VLOOKUP(B19,Tabla!$A$2:$D$297,3,FALSE))</f>
        <v/>
      </c>
      <c r="D19" s="91" t="str">
        <f>IF(ISERROR(+VLOOKUP(B19,Tabla!$A$2:$D$297,2,FALSE)),"",+VLOOKUP(B19,Tabla!$A$2:$D$297,2,FALSE))</f>
        <v/>
      </c>
      <c r="E19" s="92" t="str">
        <f t="shared" si="2"/>
        <v/>
      </c>
      <c r="F19" s="92" t="str">
        <f>IF(ISERROR(+VLOOKUP(B19,Tabla!$A$2:$D$297,4,FALSE)),"",+VLOOKUP(B19,Tabla!$A$2:$D$297,4,FALSE))</f>
        <v/>
      </c>
      <c r="G19" s="93">
        <f t="shared" si="3"/>
        <v>0</v>
      </c>
    </row>
    <row r="20" spans="1:7" s="6" customFormat="1" ht="25.5" customHeight="1" x14ac:dyDescent="0.35">
      <c r="A20" s="153"/>
      <c r="B20" s="89"/>
      <c r="C20" s="90" t="str">
        <f>IF(ISERROR(+VLOOKUP(B20,Tabla!$A$2:$D$297,3,FALSE)),"",+VLOOKUP(B20,Tabla!$A$2:$D$297,3,FALSE))</f>
        <v/>
      </c>
      <c r="D20" s="91" t="str">
        <f>IF(ISERROR(+VLOOKUP(B20,Tabla!$A$2:$D$297,2,FALSE)),"",+VLOOKUP(B20,Tabla!$A$2:$D$297,2,FALSE))</f>
        <v/>
      </c>
      <c r="E20" s="92" t="str">
        <f t="shared" si="2"/>
        <v/>
      </c>
      <c r="F20" s="92" t="str">
        <f>IF(ISERROR(+VLOOKUP(B20,Tabla!$A$2:$D$297,4,FALSE)),"",+VLOOKUP(B20,Tabla!$A$2:$D$297,4,FALSE))</f>
        <v/>
      </c>
      <c r="G20" s="93">
        <f t="shared" si="3"/>
        <v>0</v>
      </c>
    </row>
    <row r="21" spans="1:7" s="6" customFormat="1" ht="25.5" customHeight="1" x14ac:dyDescent="0.35">
      <c r="A21" s="153"/>
      <c r="B21" s="89"/>
      <c r="C21" s="90" t="str">
        <f>IF(ISERROR(+VLOOKUP(B21,Tabla!$A$2:$D$297,3,FALSE)),"",+VLOOKUP(B21,Tabla!$A$2:$D$297,3,FALSE))</f>
        <v/>
      </c>
      <c r="D21" s="91" t="str">
        <f>IF(ISERROR(+VLOOKUP(B21,Tabla!$A$2:$D$297,2,FALSE)),"",+VLOOKUP(B21,Tabla!$A$2:$D$297,2,FALSE))</f>
        <v/>
      </c>
      <c r="E21" s="92" t="str">
        <f t="shared" si="2"/>
        <v/>
      </c>
      <c r="F21" s="92" t="str">
        <f>IF(ISERROR(+VLOOKUP(B21,Tabla!$A$2:$D$297,4,FALSE)),"",+VLOOKUP(B21,Tabla!$A$2:$D$297,4,FALSE))</f>
        <v/>
      </c>
      <c r="G21" s="93">
        <f t="shared" si="3"/>
        <v>0</v>
      </c>
    </row>
    <row r="22" spans="1:7" s="6" customFormat="1" ht="25.5" customHeight="1" x14ac:dyDescent="0.35">
      <c r="A22" s="153"/>
      <c r="B22" s="89"/>
      <c r="C22" s="90" t="str">
        <f>IF(ISERROR(+VLOOKUP(B22,Tabla!$A$2:$D$297,3,FALSE)),"",+VLOOKUP(B22,Tabla!$A$2:$D$297,3,FALSE))</f>
        <v/>
      </c>
      <c r="D22" s="91" t="str">
        <f>IF(ISERROR(+VLOOKUP(B22,Tabla!$A$2:$D$297,2,FALSE)),"",+VLOOKUP(B22,Tabla!$A$2:$D$297,2,FALSE))</f>
        <v/>
      </c>
      <c r="E22" s="92" t="str">
        <f t="shared" si="2"/>
        <v/>
      </c>
      <c r="F22" s="92" t="str">
        <f>IF(ISERROR(+VLOOKUP(B22,Tabla!$A$2:$D$297,4,FALSE)),"",+VLOOKUP(B22,Tabla!$A$2:$D$297,4,FALSE))</f>
        <v/>
      </c>
      <c r="G22" s="93">
        <f t="shared" si="3"/>
        <v>0</v>
      </c>
    </row>
    <row r="23" spans="1:7" s="6" customFormat="1" ht="25.5" customHeight="1" x14ac:dyDescent="0.35">
      <c r="A23" s="153"/>
      <c r="B23" s="89"/>
      <c r="C23" s="90" t="str">
        <f>IF(ISERROR(+VLOOKUP(B23,Tabla!$A$2:$D$297,3,FALSE)),"",+VLOOKUP(B23,Tabla!$A$2:$D$297,3,FALSE))</f>
        <v/>
      </c>
      <c r="D23" s="91" t="str">
        <f>IF(ISERROR(+VLOOKUP(B23,Tabla!$A$2:$D$297,2,FALSE)),"",+VLOOKUP(B23,Tabla!$A$2:$D$297,2,FALSE))</f>
        <v/>
      </c>
      <c r="E23" s="92" t="str">
        <f t="shared" si="2"/>
        <v/>
      </c>
      <c r="F23" s="92" t="str">
        <f>IF(ISERROR(+VLOOKUP(B23,Tabla!$A$2:$D$297,4,FALSE)),"",+VLOOKUP(B23,Tabla!$A$2:$D$297,4,FALSE))</f>
        <v/>
      </c>
      <c r="G23" s="93">
        <f t="shared" si="3"/>
        <v>0</v>
      </c>
    </row>
    <row r="24" spans="1:7" s="6" customFormat="1" ht="25.5" customHeight="1" x14ac:dyDescent="0.4">
      <c r="A24" s="94"/>
      <c r="B24" s="95"/>
      <c r="C24" s="96"/>
      <c r="D24" s="97"/>
      <c r="E24" s="98"/>
      <c r="F24" s="99" t="s">
        <v>132</v>
      </c>
      <c r="G24" s="100">
        <f>SUM(G14:G23)</f>
        <v>0</v>
      </c>
    </row>
    <row r="25" spans="1:7" x14ac:dyDescent="0.25">
      <c r="A25" s="45"/>
      <c r="B25" s="101"/>
      <c r="C25" s="102"/>
      <c r="D25" s="103"/>
      <c r="E25" s="104"/>
      <c r="F25" s="105"/>
      <c r="G25" s="45"/>
    </row>
    <row r="26" spans="1:7" x14ac:dyDescent="0.25">
      <c r="A26" s="45"/>
      <c r="B26" s="101"/>
      <c r="C26" s="102"/>
      <c r="D26" s="103"/>
      <c r="E26" s="104"/>
      <c r="F26" s="52"/>
      <c r="G26" s="45"/>
    </row>
    <row r="27" spans="1:7" ht="13" x14ac:dyDescent="0.3">
      <c r="A27" s="53" t="s">
        <v>122</v>
      </c>
      <c r="B27" s="101"/>
      <c r="C27" s="102"/>
      <c r="D27" s="103"/>
      <c r="E27" s="53" t="s">
        <v>120</v>
      </c>
      <c r="F27" s="45"/>
      <c r="G27" s="54"/>
    </row>
    <row r="28" spans="1:7" ht="13" x14ac:dyDescent="0.3">
      <c r="A28" s="55" t="s">
        <v>427</v>
      </c>
      <c r="B28" s="101"/>
      <c r="C28" s="102"/>
      <c r="D28" s="103"/>
      <c r="E28" s="53"/>
      <c r="F28" s="45"/>
      <c r="G28" s="54"/>
    </row>
    <row r="29" spans="1:7" ht="13" x14ac:dyDescent="0.3">
      <c r="A29" s="45"/>
      <c r="B29" s="101"/>
      <c r="C29" s="102"/>
      <c r="D29" s="103"/>
      <c r="E29" s="45"/>
      <c r="F29" s="45"/>
      <c r="G29" s="54"/>
    </row>
    <row r="30" spans="1:7" x14ac:dyDescent="0.25">
      <c r="A30" s="169" t="s">
        <v>117</v>
      </c>
      <c r="B30" s="170"/>
      <c r="C30" s="171"/>
      <c r="D30" s="56"/>
      <c r="E30" s="172" t="s">
        <v>121</v>
      </c>
      <c r="F30" s="173"/>
      <c r="G30" s="174"/>
    </row>
    <row r="31" spans="1:7" ht="13.5" thickBot="1" x14ac:dyDescent="0.35">
      <c r="A31" s="106"/>
      <c r="B31" s="107"/>
      <c r="C31" s="108"/>
      <c r="D31" s="56"/>
      <c r="E31" s="109"/>
      <c r="F31" s="110"/>
      <c r="G31" s="61"/>
    </row>
    <row r="32" spans="1:7" ht="13" thickBot="1" x14ac:dyDescent="0.3">
      <c r="A32" s="111" t="s">
        <v>144</v>
      </c>
      <c r="B32" s="65"/>
      <c r="C32" s="112"/>
      <c r="D32" s="56"/>
      <c r="E32" s="113" t="s">
        <v>158</v>
      </c>
      <c r="F32" s="11"/>
      <c r="G32" s="114"/>
    </row>
    <row r="33" spans="1:252" ht="13" thickBot="1" x14ac:dyDescent="0.3">
      <c r="A33" s="111" t="s">
        <v>145</v>
      </c>
      <c r="B33" s="65"/>
      <c r="C33" s="115"/>
      <c r="D33" s="56"/>
      <c r="E33" s="113"/>
      <c r="F33" s="116"/>
      <c r="G33" s="66"/>
    </row>
    <row r="34" spans="1:252" ht="13" thickBot="1" x14ac:dyDescent="0.3">
      <c r="A34" s="117"/>
      <c r="B34" s="68"/>
      <c r="C34" s="118"/>
      <c r="D34" s="119"/>
      <c r="E34" s="120" t="s">
        <v>148</v>
      </c>
      <c r="F34" s="11"/>
      <c r="G34" s="121"/>
    </row>
    <row r="35" spans="1:252" x14ac:dyDescent="0.25">
      <c r="A35" s="122"/>
      <c r="B35" s="122"/>
      <c r="C35" s="123"/>
      <c r="D35" s="124"/>
      <c r="E35" s="122"/>
      <c r="F35" s="125"/>
      <c r="G35" s="122"/>
    </row>
    <row r="36" spans="1:252" x14ac:dyDescent="0.25">
      <c r="A36" s="122"/>
      <c r="B36" s="122"/>
      <c r="C36" s="123"/>
      <c r="D36" s="124"/>
      <c r="E36" s="122"/>
      <c r="F36" s="125"/>
      <c r="G36" s="122"/>
    </row>
    <row r="37" spans="1:252" x14ac:dyDescent="0.25">
      <c r="A37" s="122"/>
      <c r="B37" s="122"/>
      <c r="C37" s="123"/>
      <c r="D37" s="124"/>
      <c r="E37" s="122"/>
      <c r="F37" s="125"/>
      <c r="G37" s="122"/>
    </row>
    <row r="38" spans="1:252" ht="13" x14ac:dyDescent="0.3">
      <c r="A38" s="3" t="s">
        <v>129</v>
      </c>
      <c r="B38" s="12"/>
      <c r="C38" s="76"/>
      <c r="D38" s="12"/>
      <c r="E38" s="12"/>
      <c r="F38" s="12"/>
      <c r="G38" s="12"/>
      <c r="H38" s="2"/>
      <c r="I38" s="2"/>
      <c r="J38" s="2"/>
      <c r="K38" s="2"/>
      <c r="L38" s="2"/>
      <c r="M38" s="4"/>
      <c r="N38" s="2"/>
      <c r="O38" s="2"/>
      <c r="P38" s="2"/>
      <c r="Q38" s="2"/>
      <c r="R38" s="2"/>
      <c r="S38" s="2"/>
      <c r="T38" s="2"/>
      <c r="U38" s="4"/>
      <c r="V38" s="2"/>
      <c r="W38" s="2"/>
      <c r="X38" s="2"/>
      <c r="Y38" s="2"/>
      <c r="Z38" s="2"/>
      <c r="AA38" s="2"/>
      <c r="AB38" s="2"/>
      <c r="AC38" s="4"/>
      <c r="AD38" s="2"/>
      <c r="AE38" s="2"/>
      <c r="AF38" s="2"/>
      <c r="AG38" s="2"/>
      <c r="AH38" s="2"/>
      <c r="AI38" s="2"/>
      <c r="AJ38" s="2"/>
      <c r="AK38" s="4"/>
      <c r="AL38" s="2"/>
      <c r="AM38" s="2"/>
      <c r="AN38" s="2"/>
      <c r="AO38" s="2"/>
      <c r="AP38" s="2"/>
      <c r="AQ38" s="2"/>
      <c r="AR38" s="2"/>
      <c r="AS38" s="4"/>
      <c r="AT38" s="2"/>
      <c r="AU38" s="2"/>
      <c r="AV38" s="2"/>
      <c r="AW38" s="2"/>
      <c r="AX38" s="2"/>
      <c r="AY38" s="2"/>
      <c r="AZ38" s="2"/>
      <c r="BA38" s="4"/>
      <c r="BB38" s="2"/>
      <c r="BC38" s="2"/>
      <c r="BD38" s="2"/>
      <c r="BE38" s="2"/>
      <c r="BF38" s="2"/>
      <c r="BG38" s="2"/>
      <c r="BH38" s="2"/>
      <c r="BI38" s="4"/>
      <c r="BJ38" s="2"/>
      <c r="BK38" s="2"/>
      <c r="BL38" s="2"/>
      <c r="BM38" s="2"/>
      <c r="BN38" s="2"/>
      <c r="BO38" s="2"/>
      <c r="BP38" s="2"/>
      <c r="BQ38" s="4"/>
      <c r="BR38" s="2"/>
      <c r="BS38" s="2"/>
      <c r="BT38" s="2"/>
      <c r="BU38" s="2"/>
      <c r="BV38" s="2"/>
      <c r="BW38" s="2"/>
      <c r="BX38" s="2"/>
      <c r="BY38" s="4"/>
      <c r="BZ38" s="2"/>
      <c r="CA38" s="2"/>
      <c r="CB38" s="2"/>
      <c r="CC38" s="2"/>
      <c r="CD38" s="2"/>
      <c r="CE38" s="2"/>
      <c r="CF38" s="2"/>
      <c r="CG38" s="4"/>
      <c r="CH38" s="2"/>
      <c r="CI38" s="2"/>
      <c r="CJ38" s="2"/>
      <c r="CK38" s="2"/>
      <c r="CL38" s="2"/>
      <c r="CM38" s="2"/>
      <c r="CN38" s="2"/>
      <c r="CO38" s="4"/>
      <c r="CP38" s="2"/>
      <c r="CQ38" s="2"/>
      <c r="CR38" s="2"/>
      <c r="CS38" s="2"/>
      <c r="CT38" s="2"/>
      <c r="CU38" s="2"/>
      <c r="CV38" s="2"/>
      <c r="CW38" s="4"/>
      <c r="CX38" s="2"/>
      <c r="CY38" s="2"/>
      <c r="CZ38" s="2"/>
      <c r="DA38" s="2"/>
      <c r="DB38" s="2"/>
      <c r="DC38" s="2"/>
      <c r="DD38" s="2"/>
      <c r="DE38" s="4"/>
      <c r="DF38" s="2"/>
      <c r="DG38" s="2"/>
      <c r="DH38" s="2"/>
      <c r="DI38" s="2"/>
      <c r="DJ38" s="2"/>
      <c r="DK38" s="2"/>
      <c r="DL38" s="2"/>
      <c r="DM38" s="4"/>
      <c r="DN38" s="2"/>
      <c r="DO38" s="2"/>
      <c r="DP38" s="2"/>
      <c r="DQ38" s="2"/>
      <c r="DR38" s="2"/>
      <c r="DS38" s="2"/>
      <c r="DT38" s="2"/>
      <c r="DU38" s="4"/>
      <c r="DV38" s="2"/>
      <c r="DW38" s="2"/>
      <c r="DX38" s="2"/>
      <c r="DY38" s="2"/>
      <c r="DZ38" s="2"/>
      <c r="EA38" s="2"/>
      <c r="EB38" s="2"/>
      <c r="EC38" s="4"/>
      <c r="ED38" s="2"/>
      <c r="EE38" s="2"/>
      <c r="EF38" s="2"/>
      <c r="EG38" s="2"/>
      <c r="EH38" s="2"/>
      <c r="EI38" s="2"/>
      <c r="EJ38" s="2"/>
      <c r="EK38" s="4"/>
      <c r="EL38" s="2"/>
      <c r="EM38" s="2"/>
      <c r="EN38" s="2"/>
      <c r="EO38" s="2"/>
      <c r="EP38" s="2"/>
      <c r="EQ38" s="2"/>
      <c r="ER38" s="2"/>
      <c r="ES38" s="4"/>
      <c r="ET38" s="2"/>
      <c r="EU38" s="2"/>
      <c r="EV38" s="2"/>
      <c r="EW38" s="2"/>
      <c r="EX38" s="2"/>
      <c r="EY38" s="2"/>
      <c r="EZ38" s="2"/>
      <c r="FA38" s="4"/>
      <c r="FB38" s="2"/>
      <c r="FC38" s="2"/>
      <c r="FD38" s="2"/>
      <c r="FE38" s="2"/>
      <c r="FF38" s="2"/>
      <c r="FG38" s="2"/>
      <c r="FH38" s="2"/>
      <c r="FI38" s="4"/>
      <c r="FJ38" s="2"/>
      <c r="FK38" s="2"/>
      <c r="FL38" s="2"/>
      <c r="FM38" s="2"/>
      <c r="FN38" s="2"/>
      <c r="FO38" s="2"/>
      <c r="FP38" s="2"/>
      <c r="FQ38" s="4"/>
      <c r="FR38" s="2"/>
      <c r="FS38" s="2"/>
      <c r="FT38" s="2"/>
      <c r="FU38" s="2"/>
      <c r="FV38" s="2"/>
      <c r="FW38" s="2"/>
      <c r="FX38" s="2"/>
      <c r="FY38" s="4"/>
      <c r="FZ38" s="2"/>
      <c r="GA38" s="2"/>
      <c r="GB38" s="2"/>
      <c r="GC38" s="2"/>
      <c r="GD38" s="2"/>
      <c r="GE38" s="2"/>
      <c r="GF38" s="2"/>
      <c r="GG38" s="4"/>
      <c r="GH38" s="2"/>
      <c r="GI38" s="2"/>
      <c r="GJ38" s="2"/>
      <c r="GK38" s="2"/>
      <c r="GL38" s="2"/>
      <c r="GM38" s="2"/>
      <c r="GN38" s="2"/>
      <c r="GO38" s="4"/>
      <c r="GP38" s="2"/>
      <c r="GQ38" s="2"/>
      <c r="GR38" s="2"/>
      <c r="GS38" s="2"/>
      <c r="GT38" s="2"/>
      <c r="GU38" s="2"/>
      <c r="GV38" s="2"/>
      <c r="GW38" s="4"/>
      <c r="GX38" s="2"/>
      <c r="GY38" s="2"/>
      <c r="GZ38" s="2"/>
      <c r="HA38" s="2"/>
      <c r="HB38" s="2"/>
      <c r="HC38" s="2"/>
      <c r="HD38" s="2"/>
      <c r="HE38" s="4"/>
      <c r="HF38" s="2"/>
      <c r="HG38" s="2"/>
      <c r="HH38" s="2"/>
      <c r="HI38" s="2"/>
      <c r="HJ38" s="2"/>
      <c r="HK38" s="2"/>
      <c r="HL38" s="2"/>
      <c r="HM38" s="4" t="s">
        <v>129</v>
      </c>
      <c r="HN38" s="2"/>
      <c r="HO38" s="2"/>
      <c r="HP38" s="2"/>
      <c r="HQ38" s="2"/>
      <c r="HR38" s="2"/>
      <c r="HS38" s="2"/>
      <c r="HT38" s="2"/>
      <c r="HU38" s="4" t="s">
        <v>129</v>
      </c>
      <c r="HV38" s="2"/>
      <c r="HW38" s="2"/>
      <c r="HX38" s="2"/>
      <c r="HY38" s="2"/>
      <c r="HZ38" s="2"/>
      <c r="IA38" s="2"/>
      <c r="IB38" s="2"/>
      <c r="IC38" s="4" t="s">
        <v>129</v>
      </c>
      <c r="ID38" s="2"/>
      <c r="IE38" s="2"/>
      <c r="IF38" s="2"/>
      <c r="IG38" s="2"/>
      <c r="IH38" s="2"/>
      <c r="II38" s="2"/>
      <c r="IJ38" s="2"/>
      <c r="IK38" s="4" t="s">
        <v>129</v>
      </c>
      <c r="IL38" s="2"/>
      <c r="IM38" s="2"/>
      <c r="IN38" s="2"/>
      <c r="IO38" s="2"/>
      <c r="IP38" s="2"/>
      <c r="IQ38" s="2"/>
      <c r="IR38" s="2"/>
    </row>
    <row r="39" spans="1:252" ht="13" thickBot="1" x14ac:dyDescent="0.3">
      <c r="A39" s="12"/>
      <c r="B39" s="12"/>
      <c r="C39" s="76"/>
      <c r="D39" s="12"/>
      <c r="E39" s="12"/>
      <c r="F39" s="12"/>
      <c r="G39" s="1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</row>
    <row r="40" spans="1:252" ht="13.5" thickBot="1" x14ac:dyDescent="0.35">
      <c r="A40" s="12"/>
      <c r="B40" s="126" t="s">
        <v>159</v>
      </c>
      <c r="C40" s="14">
        <f>G24</f>
        <v>0</v>
      </c>
      <c r="D40" s="12"/>
      <c r="E40" s="12"/>
      <c r="F40" s="12"/>
      <c r="G40" s="1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 t="s">
        <v>130</v>
      </c>
      <c r="HN40" s="2"/>
      <c r="HO40" s="2"/>
      <c r="HP40" s="2"/>
      <c r="HQ40" s="2"/>
      <c r="HR40" s="2"/>
      <c r="HS40" s="2"/>
      <c r="HT40" s="2"/>
      <c r="HU40" s="2" t="s">
        <v>130</v>
      </c>
      <c r="HV40" s="2"/>
      <c r="HW40" s="2"/>
      <c r="HX40" s="2"/>
      <c r="HY40" s="2"/>
      <c r="HZ40" s="2"/>
      <c r="IA40" s="2"/>
      <c r="IB40" s="2"/>
      <c r="IC40" s="2" t="s">
        <v>130</v>
      </c>
      <c r="ID40" s="2"/>
      <c r="IE40" s="2"/>
      <c r="IF40" s="2"/>
      <c r="IG40" s="2"/>
      <c r="IH40" s="2"/>
      <c r="II40" s="2"/>
      <c r="IJ40" s="2"/>
      <c r="IK40" s="2" t="s">
        <v>130</v>
      </c>
      <c r="IL40" s="2"/>
      <c r="IM40" s="2"/>
      <c r="IN40" s="2"/>
      <c r="IO40" s="2"/>
      <c r="IP40" s="2"/>
      <c r="IQ40" s="2"/>
      <c r="IR40" s="2"/>
    </row>
    <row r="41" spans="1:252" x14ac:dyDescent="0.25">
      <c r="A41" s="12"/>
      <c r="B41" s="12"/>
      <c r="C41" s="76"/>
      <c r="D41" s="12"/>
      <c r="E41" s="12"/>
      <c r="F41" s="12"/>
      <c r="G41" s="1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 t="s">
        <v>131</v>
      </c>
      <c r="HN41" s="2"/>
      <c r="HO41" s="2"/>
      <c r="HP41" s="2"/>
      <c r="HQ41" s="2"/>
      <c r="HR41" s="2"/>
      <c r="HS41" s="2"/>
      <c r="HT41" s="2"/>
      <c r="HU41" s="2" t="s">
        <v>131</v>
      </c>
      <c r="HV41" s="2"/>
      <c r="HW41" s="2"/>
      <c r="HX41" s="2"/>
      <c r="HY41" s="2"/>
      <c r="HZ41" s="2"/>
      <c r="IA41" s="2"/>
      <c r="IB41" s="2"/>
      <c r="IC41" s="2" t="s">
        <v>131</v>
      </c>
      <c r="ID41" s="2"/>
      <c r="IE41" s="2"/>
      <c r="IF41" s="2"/>
      <c r="IG41" s="2"/>
      <c r="IH41" s="2"/>
      <c r="II41" s="2"/>
      <c r="IJ41" s="2"/>
      <c r="IK41" s="2" t="s">
        <v>131</v>
      </c>
      <c r="IL41" s="2"/>
      <c r="IM41" s="2"/>
      <c r="IN41" s="2"/>
      <c r="IO41" s="2"/>
      <c r="IP41" s="2"/>
      <c r="IQ41" s="2"/>
      <c r="IR41" s="2"/>
    </row>
    <row r="42" spans="1:252" x14ac:dyDescent="0.25">
      <c r="A42" s="12" t="s">
        <v>160</v>
      </c>
      <c r="B42" s="12"/>
      <c r="C42" s="76"/>
      <c r="D42" s="12"/>
      <c r="E42" s="12"/>
      <c r="F42" s="12"/>
      <c r="G42" s="1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</row>
    <row r="43" spans="1:252" ht="13.5" thickBot="1" x14ac:dyDescent="0.35">
      <c r="A43" s="12"/>
      <c r="B43" s="12"/>
      <c r="C43" s="76"/>
      <c r="D43" s="12"/>
      <c r="E43" s="12"/>
      <c r="F43" s="12"/>
      <c r="G43" s="12"/>
      <c r="H43" s="5"/>
      <c r="I43" s="2"/>
      <c r="J43" s="2"/>
      <c r="K43" s="2"/>
      <c r="L43" s="2"/>
      <c r="M43" s="2"/>
      <c r="N43" s="2"/>
      <c r="O43" s="2"/>
      <c r="P43" s="5"/>
      <c r="Q43" s="2"/>
      <c r="R43" s="2"/>
      <c r="S43" s="2"/>
      <c r="T43" s="2"/>
      <c r="U43" s="2"/>
      <c r="V43" s="2"/>
      <c r="W43" s="2"/>
      <c r="X43" s="5"/>
      <c r="Y43" s="2"/>
      <c r="Z43" s="2"/>
      <c r="AA43" s="2"/>
      <c r="AB43" s="2"/>
      <c r="AC43" s="2"/>
      <c r="AD43" s="2"/>
      <c r="AE43" s="2"/>
      <c r="AF43" s="5"/>
      <c r="AG43" s="2"/>
      <c r="AH43" s="2"/>
      <c r="AI43" s="2"/>
      <c r="AJ43" s="2"/>
      <c r="AK43" s="2"/>
      <c r="AL43" s="2"/>
      <c r="AM43" s="2"/>
      <c r="AN43" s="5"/>
      <c r="AO43" s="2"/>
      <c r="AP43" s="2"/>
      <c r="AQ43" s="2"/>
      <c r="AR43" s="2"/>
      <c r="AS43" s="2"/>
      <c r="AT43" s="2"/>
      <c r="AU43" s="2"/>
      <c r="AV43" s="5"/>
      <c r="AW43" s="2"/>
      <c r="AX43" s="2"/>
      <c r="AY43" s="2"/>
      <c r="AZ43" s="2"/>
      <c r="BA43" s="2"/>
      <c r="BB43" s="2"/>
      <c r="BC43" s="2"/>
      <c r="BD43" s="5"/>
      <c r="BE43" s="2"/>
      <c r="BF43" s="2"/>
      <c r="BG43" s="2"/>
      <c r="BH43" s="2"/>
      <c r="BI43" s="2"/>
      <c r="BJ43" s="2"/>
      <c r="BK43" s="2"/>
      <c r="BL43" s="5"/>
      <c r="BM43" s="2"/>
      <c r="BN43" s="2"/>
      <c r="BO43" s="2"/>
      <c r="BP43" s="2"/>
      <c r="BQ43" s="2"/>
      <c r="BR43" s="2"/>
      <c r="BS43" s="2"/>
      <c r="BT43" s="5"/>
      <c r="BU43" s="2"/>
      <c r="BV43" s="2"/>
      <c r="BW43" s="2"/>
      <c r="BX43" s="2"/>
      <c r="BY43" s="2"/>
      <c r="BZ43" s="2"/>
      <c r="CA43" s="2"/>
      <c r="CB43" s="5"/>
      <c r="CC43" s="2"/>
      <c r="CD43" s="2"/>
      <c r="CE43" s="2"/>
      <c r="CF43" s="2"/>
      <c r="CG43" s="2"/>
      <c r="CH43" s="2"/>
      <c r="CI43" s="2"/>
      <c r="CJ43" s="5"/>
      <c r="CK43" s="2"/>
      <c r="CL43" s="2"/>
      <c r="CM43" s="2"/>
      <c r="CN43" s="2"/>
      <c r="CO43" s="2"/>
      <c r="CP43" s="2"/>
      <c r="CQ43" s="2"/>
      <c r="CR43" s="5"/>
      <c r="CS43" s="2"/>
      <c r="CT43" s="2"/>
      <c r="CU43" s="2"/>
      <c r="CV43" s="2"/>
      <c r="CW43" s="2"/>
      <c r="CX43" s="2"/>
      <c r="CY43" s="2"/>
      <c r="CZ43" s="5"/>
      <c r="DA43" s="2"/>
      <c r="DB43" s="2"/>
      <c r="DC43" s="2"/>
      <c r="DD43" s="2"/>
      <c r="DE43" s="2"/>
      <c r="DF43" s="2"/>
      <c r="DG43" s="2"/>
      <c r="DH43" s="5"/>
      <c r="DI43" s="2"/>
      <c r="DJ43" s="2"/>
      <c r="DK43" s="2"/>
      <c r="DL43" s="2"/>
      <c r="DM43" s="2"/>
      <c r="DN43" s="2"/>
      <c r="DO43" s="2"/>
      <c r="DP43" s="5"/>
      <c r="DQ43" s="2"/>
      <c r="DR43" s="2"/>
      <c r="DS43" s="2"/>
      <c r="DT43" s="2"/>
      <c r="DU43" s="2"/>
      <c r="DV43" s="2"/>
      <c r="DW43" s="2"/>
      <c r="DX43" s="5"/>
      <c r="DY43" s="2"/>
      <c r="DZ43" s="2"/>
      <c r="EA43" s="2"/>
      <c r="EB43" s="2"/>
      <c r="EC43" s="2"/>
      <c r="ED43" s="2"/>
      <c r="EE43" s="2"/>
      <c r="EF43" s="5"/>
      <c r="EG43" s="2"/>
      <c r="EH43" s="2"/>
      <c r="EI43" s="2"/>
      <c r="EJ43" s="2"/>
      <c r="EK43" s="2"/>
      <c r="EL43" s="2"/>
      <c r="EM43" s="2"/>
      <c r="EN43" s="5"/>
      <c r="EO43" s="2"/>
      <c r="EP43" s="2"/>
      <c r="EQ43" s="2"/>
      <c r="ER43" s="2"/>
      <c r="ES43" s="2"/>
      <c r="ET43" s="2"/>
      <c r="EU43" s="2"/>
      <c r="EV43" s="5"/>
      <c r="EW43" s="2"/>
      <c r="EX43" s="2"/>
      <c r="EY43" s="2"/>
      <c r="EZ43" s="2"/>
      <c r="FA43" s="2"/>
      <c r="FB43" s="2"/>
      <c r="FC43" s="2"/>
      <c r="FD43" s="5"/>
      <c r="FE43" s="2"/>
      <c r="FF43" s="2"/>
      <c r="FG43" s="2"/>
      <c r="FH43" s="2"/>
      <c r="FI43" s="2"/>
      <c r="FJ43" s="2"/>
      <c r="FK43" s="2"/>
      <c r="FL43" s="5"/>
      <c r="FM43" s="2"/>
      <c r="FN43" s="2"/>
      <c r="FO43" s="2"/>
      <c r="FP43" s="2"/>
      <c r="FQ43" s="2"/>
      <c r="FR43" s="2"/>
      <c r="FS43" s="2"/>
      <c r="FT43" s="5"/>
      <c r="FU43" s="2"/>
      <c r="FV43" s="2"/>
      <c r="FW43" s="2"/>
      <c r="FX43" s="2"/>
      <c r="FY43" s="2"/>
      <c r="FZ43" s="2"/>
      <c r="GA43" s="2"/>
      <c r="GB43" s="5"/>
      <c r="GC43" s="2"/>
      <c r="GD43" s="2"/>
      <c r="GE43" s="2"/>
      <c r="GF43" s="2"/>
      <c r="GG43" s="2"/>
      <c r="GH43" s="2"/>
      <c r="GI43" s="2"/>
      <c r="GJ43" s="5"/>
      <c r="GK43" s="2"/>
      <c r="GL43" s="2"/>
      <c r="GM43" s="2"/>
      <c r="GN43" s="2"/>
      <c r="GO43" s="2"/>
      <c r="GP43" s="2"/>
      <c r="GQ43" s="2"/>
      <c r="GR43" s="5"/>
      <c r="GS43" s="2"/>
      <c r="GT43" s="2"/>
      <c r="GU43" s="2"/>
      <c r="GV43" s="2"/>
      <c r="GW43" s="2"/>
      <c r="GX43" s="2"/>
      <c r="GY43" s="2"/>
      <c r="GZ43" s="5"/>
      <c r="HA43" s="2"/>
      <c r="HB43" s="2"/>
      <c r="HC43" s="2"/>
      <c r="HD43" s="2"/>
      <c r="HE43" s="2"/>
      <c r="HF43" s="2"/>
      <c r="HG43" s="2"/>
      <c r="HH43" s="5">
        <f>+HM23</f>
        <v>0</v>
      </c>
      <c r="HI43" s="2" t="s">
        <v>133</v>
      </c>
      <c r="HJ43" s="2"/>
      <c r="HK43" s="2"/>
      <c r="HL43" s="2"/>
      <c r="HM43" s="2" t="s">
        <v>152</v>
      </c>
      <c r="HN43" s="2"/>
      <c r="HO43" s="2"/>
      <c r="HP43" s="5">
        <f>+HU23</f>
        <v>0</v>
      </c>
      <c r="HQ43" s="2" t="s">
        <v>133</v>
      </c>
      <c r="HR43" s="2"/>
      <c r="HS43" s="2"/>
      <c r="HT43" s="2"/>
      <c r="HU43" s="2" t="s">
        <v>152</v>
      </c>
      <c r="HV43" s="2"/>
      <c r="HW43" s="2"/>
      <c r="HX43" s="5">
        <f>+IC23</f>
        <v>0</v>
      </c>
      <c r="HY43" s="2" t="s">
        <v>133</v>
      </c>
      <c r="HZ43" s="2"/>
      <c r="IA43" s="2"/>
      <c r="IB43" s="2"/>
      <c r="IC43" s="2" t="s">
        <v>152</v>
      </c>
      <c r="ID43" s="2"/>
      <c r="IE43" s="2"/>
      <c r="IF43" s="5">
        <f>+IK23</f>
        <v>0</v>
      </c>
      <c r="IG43" s="2" t="s">
        <v>133</v>
      </c>
      <c r="IH43" s="2"/>
      <c r="II43" s="2"/>
      <c r="IJ43" s="2"/>
      <c r="IK43" s="2" t="s">
        <v>152</v>
      </c>
      <c r="IL43" s="2"/>
      <c r="IM43" s="2"/>
      <c r="IN43" s="5" t="e">
        <f>+#REF!</f>
        <v>#REF!</v>
      </c>
      <c r="IO43" s="2" t="s">
        <v>133</v>
      </c>
      <c r="IP43" s="2"/>
      <c r="IQ43" s="2"/>
      <c r="IR43" s="2"/>
    </row>
    <row r="44" spans="1:252" ht="13" thickBot="1" x14ac:dyDescent="0.3">
      <c r="A44" s="11"/>
      <c r="B44" s="12" t="s">
        <v>330</v>
      </c>
      <c r="C44" s="76"/>
      <c r="D44" s="12"/>
      <c r="E44" s="12"/>
      <c r="F44" s="12"/>
      <c r="G44" s="12"/>
      <c r="HM44" t="s">
        <v>153</v>
      </c>
      <c r="HN44" t="s">
        <v>154</v>
      </c>
      <c r="HU44" t="s">
        <v>153</v>
      </c>
      <c r="HV44" t="s">
        <v>154</v>
      </c>
      <c r="IC44" t="s">
        <v>153</v>
      </c>
      <c r="ID44" t="s">
        <v>154</v>
      </c>
      <c r="IK44" t="s">
        <v>153</v>
      </c>
      <c r="IL44" t="s">
        <v>154</v>
      </c>
    </row>
    <row r="45" spans="1:252" x14ac:dyDescent="0.25">
      <c r="A45" s="12" t="s">
        <v>161</v>
      </c>
      <c r="B45" s="12"/>
      <c r="C45" s="76"/>
      <c r="D45" s="12"/>
      <c r="E45" s="12"/>
      <c r="F45" s="12"/>
      <c r="G45" s="12"/>
      <c r="H45" s="1"/>
      <c r="P45" s="1"/>
      <c r="X45" s="1"/>
      <c r="AF45" s="1"/>
      <c r="AN45" s="1"/>
      <c r="AV45" s="1"/>
      <c r="BD45" s="1"/>
      <c r="BL45" s="1"/>
      <c r="BT45" s="1"/>
      <c r="CB45" s="1"/>
      <c r="CJ45" s="1"/>
      <c r="CR45" s="1"/>
      <c r="CZ45" s="1"/>
      <c r="DH45" s="1"/>
      <c r="DP45" s="1"/>
      <c r="DX45" s="1"/>
      <c r="EF45" s="1"/>
      <c r="EN45" s="1"/>
      <c r="EV45" s="1"/>
      <c r="FD45" s="1"/>
      <c r="FL45" s="1"/>
      <c r="FT45" s="1"/>
      <c r="GB45" s="1"/>
      <c r="GJ45" s="1"/>
      <c r="GR45" s="1"/>
      <c r="GZ45" s="1"/>
      <c r="HH45" s="1"/>
      <c r="HP45" s="1"/>
      <c r="HX45" s="1"/>
      <c r="IF45" s="1"/>
      <c r="IN45" s="1"/>
    </row>
    <row r="46" spans="1:252" x14ac:dyDescent="0.25">
      <c r="A46" s="12"/>
      <c r="B46" s="12"/>
      <c r="C46" s="76"/>
      <c r="D46" s="12"/>
      <c r="E46" s="12"/>
      <c r="F46" s="12"/>
      <c r="G46" s="12"/>
      <c r="H46" s="1"/>
      <c r="P46" s="1"/>
      <c r="X46" s="1"/>
      <c r="AF46" s="1"/>
      <c r="AN46" s="1"/>
      <c r="AV46" s="1"/>
      <c r="BD46" s="1"/>
      <c r="BL46" s="1"/>
      <c r="BT46" s="1"/>
      <c r="CB46" s="1"/>
      <c r="CJ46" s="1"/>
      <c r="CR46" s="1"/>
      <c r="CZ46" s="1"/>
      <c r="DH46" s="1"/>
      <c r="DP46" s="1"/>
      <c r="DX46" s="1"/>
      <c r="EF46" s="1"/>
      <c r="EN46" s="1"/>
      <c r="EV46" s="1"/>
      <c r="FD46" s="1"/>
      <c r="FL46" s="1"/>
      <c r="FT46" s="1"/>
      <c r="GB46" s="1"/>
      <c r="GJ46" s="1"/>
      <c r="GR46" s="1"/>
      <c r="GZ46" s="1"/>
      <c r="HH46" s="1"/>
      <c r="HP46" s="1"/>
      <c r="HX46" s="1"/>
      <c r="IF46" s="1"/>
      <c r="IN46" s="1"/>
    </row>
    <row r="47" spans="1:252" ht="13" x14ac:dyDescent="0.3">
      <c r="A47" s="12" t="s">
        <v>422</v>
      </c>
      <c r="B47" s="12"/>
      <c r="C47" s="7"/>
      <c r="D47" s="12"/>
      <c r="E47" s="3"/>
      <c r="F47" s="12"/>
      <c r="G47" s="12"/>
      <c r="H47" s="1"/>
      <c r="P47" s="1"/>
      <c r="X47" s="1"/>
      <c r="AF47" s="1"/>
      <c r="AN47" s="1"/>
      <c r="AV47" s="1"/>
      <c r="BD47" s="1"/>
      <c r="BL47" s="1"/>
      <c r="BT47" s="1"/>
      <c r="CB47" s="1"/>
      <c r="CJ47" s="1"/>
      <c r="CR47" s="1"/>
      <c r="CZ47" s="1"/>
      <c r="DH47" s="1"/>
      <c r="DP47" s="1"/>
      <c r="DX47" s="1"/>
      <c r="EF47" s="1"/>
      <c r="EN47" s="1"/>
      <c r="EV47" s="1"/>
      <c r="FD47" s="1"/>
      <c r="FL47" s="1"/>
      <c r="FT47" s="1"/>
      <c r="GB47" s="1"/>
      <c r="GJ47" s="1"/>
      <c r="GR47" s="1"/>
      <c r="GZ47" s="1"/>
      <c r="HH47" s="1"/>
      <c r="HP47" s="1"/>
      <c r="HX47" s="1"/>
      <c r="IF47" s="1"/>
      <c r="IN47" s="1"/>
    </row>
    <row r="48" spans="1:252" ht="13" x14ac:dyDescent="0.3">
      <c r="A48" s="12" t="s">
        <v>329</v>
      </c>
      <c r="B48" s="12"/>
      <c r="C48" s="7"/>
      <c r="D48" s="12"/>
      <c r="E48" s="12"/>
      <c r="F48" s="12"/>
      <c r="G48" s="12"/>
      <c r="HM48" t="s">
        <v>155</v>
      </c>
      <c r="HU48" t="s">
        <v>155</v>
      </c>
      <c r="IC48" t="s">
        <v>155</v>
      </c>
      <c r="IK48" t="s">
        <v>155</v>
      </c>
    </row>
    <row r="49" spans="1:248" ht="13.5" thickBot="1" x14ac:dyDescent="0.35">
      <c r="A49" s="12"/>
      <c r="B49" s="12"/>
      <c r="C49" s="76"/>
      <c r="D49" s="12"/>
      <c r="E49" s="12"/>
      <c r="F49" s="12"/>
      <c r="G49" s="12"/>
      <c r="N49" s="3"/>
      <c r="V49" s="3"/>
      <c r="AD49" s="3"/>
      <c r="AL49" s="3"/>
      <c r="AT49" s="3"/>
      <c r="BB49" s="3"/>
      <c r="BJ49" s="3"/>
      <c r="BR49" s="3"/>
      <c r="BZ49" s="3"/>
      <c r="CH49" s="3"/>
      <c r="CP49" s="3"/>
      <c r="CX49" s="3"/>
      <c r="DF49" s="3"/>
      <c r="DN49" s="3"/>
      <c r="DV49" s="3"/>
      <c r="ED49" s="3"/>
      <c r="EL49" s="3"/>
      <c r="ET49" s="3"/>
      <c r="FB49" s="3"/>
      <c r="FJ49" s="3"/>
      <c r="FR49" s="3"/>
      <c r="FZ49" s="3"/>
      <c r="GH49" s="3"/>
      <c r="GP49" s="3"/>
      <c r="GX49" s="3"/>
      <c r="HF49" s="3"/>
      <c r="HG49" t="s">
        <v>157</v>
      </c>
      <c r="HH49" t="s">
        <v>154</v>
      </c>
      <c r="HM49" t="s">
        <v>156</v>
      </c>
      <c r="HN49" s="3"/>
      <c r="HO49" t="s">
        <v>157</v>
      </c>
      <c r="HP49" t="s">
        <v>154</v>
      </c>
      <c r="HU49" t="s">
        <v>156</v>
      </c>
      <c r="HV49" s="3"/>
      <c r="HW49" t="s">
        <v>157</v>
      </c>
      <c r="HX49" t="s">
        <v>154</v>
      </c>
      <c r="IC49" t="s">
        <v>156</v>
      </c>
      <c r="ID49" s="3"/>
      <c r="IE49" t="s">
        <v>157</v>
      </c>
      <c r="IF49" t="s">
        <v>154</v>
      </c>
      <c r="IK49" t="s">
        <v>156</v>
      </c>
      <c r="IL49" s="3"/>
      <c r="IM49" t="s">
        <v>157</v>
      </c>
      <c r="IN49" t="s">
        <v>154</v>
      </c>
    </row>
    <row r="50" spans="1:248" ht="13" thickBot="1" x14ac:dyDescent="0.3">
      <c r="A50" s="11"/>
      <c r="B50" s="12" t="s">
        <v>423</v>
      </c>
      <c r="C50" s="76"/>
      <c r="D50" s="73"/>
      <c r="E50" s="12"/>
      <c r="F50" s="12"/>
      <c r="G50" s="12"/>
      <c r="H50" s="1"/>
      <c r="P50" s="1"/>
      <c r="X50" s="1"/>
      <c r="AF50" s="1"/>
      <c r="AN50" s="1"/>
      <c r="AV50" s="1"/>
      <c r="BD50" s="1"/>
      <c r="BL50" s="1"/>
      <c r="BT50" s="1"/>
      <c r="CB50" s="1"/>
      <c r="CJ50" s="1"/>
      <c r="CR50" s="1"/>
      <c r="CZ50" s="1"/>
      <c r="DH50" s="1"/>
      <c r="DP50" s="1"/>
      <c r="DX50" s="1"/>
      <c r="EF50" s="1"/>
      <c r="EN50" s="1"/>
      <c r="EV50" s="1"/>
      <c r="FD50" s="1"/>
      <c r="FL50" s="1"/>
      <c r="FT50" s="1"/>
      <c r="GB50" s="1"/>
      <c r="GJ50" s="1"/>
      <c r="GR50" s="1"/>
      <c r="GZ50" s="1"/>
      <c r="HH50" s="1"/>
      <c r="HP50" s="1"/>
      <c r="HX50" s="1"/>
      <c r="IF50" s="1"/>
      <c r="IN50" s="1"/>
    </row>
    <row r="51" spans="1:248" ht="13" x14ac:dyDescent="0.3">
      <c r="A51" s="12"/>
      <c r="B51" s="7" t="s">
        <v>156</v>
      </c>
      <c r="C51" s="127"/>
      <c r="D51" s="22"/>
      <c r="E51" s="12"/>
      <c r="F51" s="12"/>
      <c r="G51" s="12"/>
    </row>
    <row r="52" spans="1:248" ht="13" x14ac:dyDescent="0.3">
      <c r="A52" s="12"/>
      <c r="B52" s="7" t="s">
        <v>157</v>
      </c>
      <c r="C52" s="128"/>
      <c r="D52" s="22"/>
      <c r="E52" s="12"/>
      <c r="F52" s="12"/>
      <c r="G52" s="12"/>
    </row>
    <row r="53" spans="1:248" x14ac:dyDescent="0.25">
      <c r="A53" s="2"/>
      <c r="B53" s="2"/>
      <c r="C53" s="15"/>
      <c r="D53" s="2"/>
      <c r="E53" s="2"/>
      <c r="F53" s="2"/>
      <c r="G53" s="2"/>
    </row>
    <row r="54" spans="1:248" x14ac:dyDescent="0.25">
      <c r="A54" s="2"/>
      <c r="B54" s="2"/>
      <c r="C54" s="15"/>
      <c r="D54" s="2"/>
      <c r="E54" s="2"/>
      <c r="F54" s="2"/>
      <c r="G54" s="2"/>
    </row>
    <row r="55" spans="1:248" x14ac:dyDescent="0.25">
      <c r="A55" s="2"/>
      <c r="B55" s="2"/>
      <c r="C55" s="15"/>
      <c r="D55" s="2"/>
      <c r="E55" s="2"/>
      <c r="F55" s="2"/>
      <c r="G55" s="2"/>
    </row>
    <row r="56" spans="1:248" x14ac:dyDescent="0.25">
      <c r="A56" s="2"/>
      <c r="B56" s="2"/>
      <c r="C56" s="15"/>
      <c r="D56" s="2"/>
      <c r="E56" s="2"/>
      <c r="F56" s="2"/>
      <c r="G56" s="2"/>
    </row>
    <row r="57" spans="1:248" ht="13" x14ac:dyDescent="0.3">
      <c r="A57" s="2"/>
      <c r="B57" s="2"/>
      <c r="C57" s="15"/>
      <c r="D57" s="5"/>
      <c r="E57" s="2"/>
      <c r="F57" s="2"/>
      <c r="G57" s="2"/>
    </row>
    <row r="58" spans="1:248" x14ac:dyDescent="0.25">
      <c r="D58"/>
    </row>
  </sheetData>
  <sheetProtection algorithmName="SHA-512" hashValue="7e0OLLUVSacNezBU0pt1UongH23hLPdePzEw4T4PhlSRKkRhTEqpDBkLg6lMw9dGvuNJh/QGCJDmMJlr3ILTkg==" saltValue="tTnKTo4t7V1CYkbmVqc5xw==" spinCount="100000" sheet="1" objects="1" scenarios="1" selectLockedCells="1"/>
  <mergeCells count="2">
    <mergeCell ref="A30:C30"/>
    <mergeCell ref="E30:G30"/>
  </mergeCells>
  <phoneticPr fontId="0" type="noConversion"/>
  <dataValidations xWindow="206" yWindow="817" count="1">
    <dataValidation type="whole" operator="greaterThanOrEqual" allowBlank="1" showInputMessage="1" showErrorMessage="1" errorTitle="Cantidad Erronea" error="Esta intentando ingresar un número de acciones incorrectas." promptTitle="¡Atención!" prompt="Solo es posible ingresar cantidades mayores a 1" sqref="A14:A23" xr:uid="{00000000-0002-0000-0000-000000000000}">
      <formula1>1</formula1>
    </dataValidation>
  </dataValidations>
  <printOptions verticalCentered="1"/>
  <pageMargins left="0.75" right="0.75" top="1" bottom="1" header="0.5" footer="0.5"/>
  <pageSetup scale="51" orientation="landscape" r:id="rId1"/>
  <headerFooter alignWithMargins="0"/>
  <rowBreaks count="1" manualBreakCount="1">
    <brk id="36" max="16383" man="1"/>
  </rowBreaks>
  <colBreaks count="1" manualBreakCount="1">
    <brk id="53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54"/>
  <sheetViews>
    <sheetView showGridLines="0" workbookViewId="0">
      <selection activeCell="D4" sqref="D4"/>
    </sheetView>
  </sheetViews>
  <sheetFormatPr baseColWidth="10" defaultColWidth="9.1796875" defaultRowHeight="12.5" x14ac:dyDescent="0.25"/>
  <cols>
    <col min="1" max="1" width="14.81640625" customWidth="1"/>
    <col min="2" max="2" width="16.1796875" customWidth="1"/>
    <col min="3" max="3" width="19.81640625" customWidth="1"/>
    <col min="4" max="4" width="23.81640625" customWidth="1"/>
    <col min="5" max="5" width="23.1796875" customWidth="1"/>
    <col min="6" max="6" width="27" customWidth="1"/>
    <col min="7" max="7" width="31" customWidth="1"/>
  </cols>
  <sheetData>
    <row r="1" spans="1:7" ht="13" x14ac:dyDescent="0.25">
      <c r="A1" s="18"/>
      <c r="B1" s="19"/>
      <c r="C1" s="148" t="s">
        <v>995</v>
      </c>
      <c r="D1" s="147"/>
      <c r="E1" s="19"/>
      <c r="F1" s="20"/>
      <c r="G1" s="21"/>
    </row>
    <row r="2" spans="1:7" ht="13" thickBot="1" x14ac:dyDescent="0.3">
      <c r="A2" s="18"/>
      <c r="B2" s="22"/>
      <c r="C2" s="18"/>
      <c r="D2" s="19"/>
      <c r="E2" s="19"/>
      <c r="F2" s="20"/>
      <c r="G2" s="23"/>
    </row>
    <row r="3" spans="1:7" ht="13.5" thickBot="1" x14ac:dyDescent="0.35">
      <c r="A3" s="18"/>
      <c r="B3" s="19"/>
      <c r="C3" s="18"/>
      <c r="D3" s="19"/>
      <c r="E3" s="19"/>
      <c r="F3" s="24" t="s">
        <v>228</v>
      </c>
      <c r="G3" s="25"/>
    </row>
    <row r="4" spans="1:7" ht="13.5" thickBot="1" x14ac:dyDescent="0.35">
      <c r="A4" s="21"/>
      <c r="B4" s="26" t="s">
        <v>436</v>
      </c>
      <c r="C4" s="18"/>
      <c r="D4" s="26" t="s">
        <v>142</v>
      </c>
      <c r="E4" s="19"/>
      <c r="F4" s="24" t="s">
        <v>229</v>
      </c>
      <c r="G4" s="25"/>
    </row>
    <row r="5" spans="1:7" ht="13" x14ac:dyDescent="0.3">
      <c r="A5" s="21"/>
      <c r="B5" s="21"/>
      <c r="C5" s="21"/>
      <c r="D5" s="27"/>
      <c r="E5" s="28"/>
      <c r="F5" s="20"/>
      <c r="G5" s="27"/>
    </row>
    <row r="6" spans="1:7" x14ac:dyDescent="0.25">
      <c r="A6" s="29"/>
      <c r="B6" s="21"/>
      <c r="C6" s="21"/>
      <c r="D6" s="20"/>
      <c r="E6" s="28"/>
      <c r="F6" s="20"/>
      <c r="G6" s="21"/>
    </row>
    <row r="7" spans="1:7" ht="15.5" x14ac:dyDescent="0.35">
      <c r="A7" s="8" t="s">
        <v>328</v>
      </c>
      <c r="B7" s="30"/>
      <c r="C7" s="30"/>
      <c r="D7" s="31"/>
      <c r="E7" s="28"/>
      <c r="F7" s="20"/>
      <c r="G7" s="21"/>
    </row>
    <row r="8" spans="1:7" s="10" customFormat="1" ht="13" x14ac:dyDescent="0.3">
      <c r="A8" s="32" t="s">
        <v>227</v>
      </c>
      <c r="B8" s="33"/>
      <c r="C8" s="33" t="str">
        <f>IF(ISNA(VLOOKUP(C32,Hoja1!$A$1:$B$24483,2,FALSE)),"",VLOOKUP(C32,Hoja1!$A$1:$B$24483,2,FALSE))</f>
        <v/>
      </c>
      <c r="D8" s="34"/>
      <c r="E8" s="33"/>
      <c r="F8" s="34"/>
      <c r="G8" s="136"/>
    </row>
    <row r="9" spans="1:7" ht="13" x14ac:dyDescent="0.3">
      <c r="A9" s="175" t="s">
        <v>437</v>
      </c>
      <c r="B9" s="175"/>
      <c r="C9" s="175"/>
      <c r="D9" s="175"/>
      <c r="E9" s="175"/>
      <c r="F9" s="175"/>
      <c r="G9" s="175"/>
    </row>
    <row r="10" spans="1:7" x14ac:dyDescent="0.25">
      <c r="A10" s="175" t="s">
        <v>146</v>
      </c>
      <c r="B10" s="175"/>
      <c r="C10" s="175"/>
      <c r="D10" s="175"/>
      <c r="E10" s="175"/>
      <c r="F10" s="175"/>
      <c r="G10" s="175"/>
    </row>
    <row r="11" spans="1:7" ht="16" x14ac:dyDescent="0.45">
      <c r="A11" s="157" t="s">
        <v>865</v>
      </c>
      <c r="B11" s="36"/>
      <c r="C11" s="21"/>
      <c r="D11" s="20"/>
      <c r="E11" s="21"/>
      <c r="F11" s="20"/>
      <c r="G11" s="28"/>
    </row>
    <row r="12" spans="1:7" x14ac:dyDescent="0.25">
      <c r="A12" s="35"/>
      <c r="B12" s="36"/>
      <c r="C12" s="21"/>
      <c r="D12" s="20"/>
      <c r="E12" s="21"/>
      <c r="F12" s="20"/>
      <c r="G12" s="28"/>
    </row>
    <row r="13" spans="1:7" ht="26" x14ac:dyDescent="0.3">
      <c r="A13" s="37" t="s">
        <v>126</v>
      </c>
      <c r="B13" s="38" t="s">
        <v>127</v>
      </c>
      <c r="C13" s="37" t="s">
        <v>2</v>
      </c>
      <c r="D13" s="39" t="s">
        <v>3</v>
      </c>
      <c r="E13" s="40" t="s">
        <v>128</v>
      </c>
      <c r="F13" s="37" t="s">
        <v>119</v>
      </c>
      <c r="G13" s="37" t="s">
        <v>327</v>
      </c>
    </row>
    <row r="14" spans="1:7" x14ac:dyDescent="0.25">
      <c r="A14" s="41" t="str">
        <f t="shared" ref="A14:A23" si="0">IF(ISERROR(+E14*C14),"",(+E14*C14))</f>
        <v/>
      </c>
      <c r="B14" s="168"/>
      <c r="C14" s="42" t="str">
        <f>IF(ISERROR(+VLOOKUP(B14,Tabla!$A$2:$D$395,3,FALSE)),"",+VLOOKUP(B14,Tabla!$A$2:$D$395,3,FALSE))</f>
        <v/>
      </c>
      <c r="D14" s="43" t="str">
        <f>IF(ISERROR(+VLOOKUP(B14,Tabla!$A$2:$D$395,2,FALSE)),"",+VLOOKUP(B14,Tabla!$A$2:$D$395,2,FALSE))</f>
        <v/>
      </c>
      <c r="E14" s="154"/>
      <c r="F14" s="41" t="str">
        <f>IF(ISERROR(+VLOOKUP(B14,Tabla!$A$2:$D$395,4,FALSE)),"",+VLOOKUP(B14,Tabla!$A$2:$D$395,4,FALSE))</f>
        <v/>
      </c>
      <c r="G14" s="44">
        <f>+IF(E14&gt;0,A14*0.03,0)</f>
        <v>0</v>
      </c>
    </row>
    <row r="15" spans="1:7" x14ac:dyDescent="0.25">
      <c r="A15" s="41" t="str">
        <f t="shared" si="0"/>
        <v/>
      </c>
      <c r="B15" s="168"/>
      <c r="C15" s="42" t="str">
        <f>IF(ISERROR(+VLOOKUP(B15,Tabla!$A$2:$D$395,3,FALSE)),"",+VLOOKUP(B15,Tabla!$A$2:$D$395,3,FALSE))</f>
        <v/>
      </c>
      <c r="D15" s="43" t="str">
        <f>IF(ISERROR(+VLOOKUP(B15,Tabla!$A$2:$D$395,2,FALSE)),"",+VLOOKUP(B15,Tabla!$A$2:$D$395,2,FALSE))</f>
        <v/>
      </c>
      <c r="E15" s="154"/>
      <c r="F15" s="41" t="str">
        <f>IF(ISERROR(+VLOOKUP(B15,Tabla!$A$2:$D$395,4,FALSE)),"",+VLOOKUP(B15,Tabla!$A$2:$D$395,4,FALSE))</f>
        <v/>
      </c>
      <c r="G15" s="44">
        <f t="shared" ref="G15:G23" si="1">+IF(E15&gt;0,A15*0.03,0)</f>
        <v>0</v>
      </c>
    </row>
    <row r="16" spans="1:7" x14ac:dyDescent="0.25">
      <c r="A16" s="41" t="str">
        <f t="shared" si="0"/>
        <v/>
      </c>
      <c r="B16" s="168"/>
      <c r="C16" s="42" t="str">
        <f>IF(ISERROR(+VLOOKUP(B16,Tabla!$A$2:$D$395,3,FALSE)),"",+VLOOKUP(B16,Tabla!$A$2:$D$395,3,FALSE))</f>
        <v/>
      </c>
      <c r="D16" s="43" t="str">
        <f>IF(ISERROR(+VLOOKUP(B16,Tabla!$A$2:$D$395,2,FALSE)),"",+VLOOKUP(B16,Tabla!$A$2:$D$395,2,FALSE))</f>
        <v/>
      </c>
      <c r="E16" s="154"/>
      <c r="F16" s="41" t="str">
        <f>IF(ISERROR(+VLOOKUP(B16,Tabla!$A$2:$D$395,4,FALSE)),"",+VLOOKUP(B16,Tabla!$A$2:$D$395,4,FALSE))</f>
        <v/>
      </c>
      <c r="G16" s="44">
        <f t="shared" si="1"/>
        <v>0</v>
      </c>
    </row>
    <row r="17" spans="1:7" x14ac:dyDescent="0.25">
      <c r="A17" s="41" t="str">
        <f t="shared" si="0"/>
        <v/>
      </c>
      <c r="B17" s="168"/>
      <c r="C17" s="42" t="str">
        <f>IF(ISERROR(+VLOOKUP(B17,Tabla!$A$2:$D$395,3,FALSE)),"",+VLOOKUP(B17,Tabla!$A$2:$D$395,3,FALSE))</f>
        <v/>
      </c>
      <c r="D17" s="43" t="str">
        <f>IF(ISERROR(+VLOOKUP(B17,Tabla!$A$2:$D$395,2,FALSE)),"",+VLOOKUP(B17,Tabla!$A$2:$D$395,2,FALSE))</f>
        <v/>
      </c>
      <c r="E17" s="154"/>
      <c r="F17" s="41" t="str">
        <f>IF(ISERROR(+VLOOKUP(B17,Tabla!$A$2:$D$395,4,FALSE)),"",+VLOOKUP(B17,Tabla!$A$2:$D$395,4,FALSE))</f>
        <v/>
      </c>
      <c r="G17" s="44">
        <f t="shared" si="1"/>
        <v>0</v>
      </c>
    </row>
    <row r="18" spans="1:7" x14ac:dyDescent="0.25">
      <c r="A18" s="41" t="str">
        <f t="shared" si="0"/>
        <v/>
      </c>
      <c r="B18" s="168"/>
      <c r="C18" s="42" t="str">
        <f>IF(ISERROR(+VLOOKUP(B18,Tabla!$A$2:$D$395,3,FALSE)),"",+VLOOKUP(B18,Tabla!$A$2:$D$395,3,FALSE))</f>
        <v/>
      </c>
      <c r="D18" s="43" t="str">
        <f>IF(ISERROR(+VLOOKUP(B18,Tabla!$A$2:$D$395,2,FALSE)),"",+VLOOKUP(B18,Tabla!$A$2:$D$395,2,FALSE))</f>
        <v/>
      </c>
      <c r="E18" s="154"/>
      <c r="F18" s="41" t="str">
        <f>IF(ISERROR(+VLOOKUP(B18,Tabla!$A$2:$D$395,4,FALSE)),"",+VLOOKUP(B18,Tabla!$A$2:$D$395,4,FALSE))</f>
        <v/>
      </c>
      <c r="G18" s="44">
        <f t="shared" si="1"/>
        <v>0</v>
      </c>
    </row>
    <row r="19" spans="1:7" x14ac:dyDescent="0.25">
      <c r="A19" s="41" t="str">
        <f t="shared" si="0"/>
        <v/>
      </c>
      <c r="B19" s="168"/>
      <c r="C19" s="42" t="str">
        <f>IF(ISERROR(+VLOOKUP(B19,Tabla!$A$2:$D$395,3,FALSE)),"",+VLOOKUP(B19,Tabla!$A$2:$D$395,3,FALSE))</f>
        <v/>
      </c>
      <c r="D19" s="43" t="str">
        <f>IF(ISERROR(+VLOOKUP(B19,Tabla!$A$2:$D$395,2,FALSE)),"",+VLOOKUP(B19,Tabla!$A$2:$D$395,2,FALSE))</f>
        <v/>
      </c>
      <c r="E19" s="154"/>
      <c r="F19" s="41" t="str">
        <f>IF(ISERROR(+VLOOKUP(B19,Tabla!$A$2:$D$395,4,FALSE)),"",+VLOOKUP(B19,Tabla!$A$2:$D$395,4,FALSE))</f>
        <v/>
      </c>
      <c r="G19" s="44">
        <f t="shared" si="1"/>
        <v>0</v>
      </c>
    </row>
    <row r="20" spans="1:7" x14ac:dyDescent="0.25">
      <c r="A20" s="41" t="str">
        <f t="shared" si="0"/>
        <v/>
      </c>
      <c r="B20" s="168"/>
      <c r="C20" s="42" t="str">
        <f>IF(ISERROR(+VLOOKUP(B20,Tabla!$A$2:$D$395,3,FALSE)),"",+VLOOKUP(B20,Tabla!$A$2:$D$395,3,FALSE))</f>
        <v/>
      </c>
      <c r="D20" s="43" t="str">
        <f>IF(ISERROR(+VLOOKUP(B20,Tabla!$A$2:$D$395,2,FALSE)),"",+VLOOKUP(B20,Tabla!$A$2:$D$395,2,FALSE))</f>
        <v/>
      </c>
      <c r="E20" s="154"/>
      <c r="F20" s="41" t="str">
        <f>IF(ISERROR(+VLOOKUP(B20,Tabla!$A$2:$D$395,4,FALSE)),"",+VLOOKUP(B20,Tabla!$A$2:$D$395,4,FALSE))</f>
        <v/>
      </c>
      <c r="G20" s="44">
        <f t="shared" si="1"/>
        <v>0</v>
      </c>
    </row>
    <row r="21" spans="1:7" x14ac:dyDescent="0.25">
      <c r="A21" s="41" t="str">
        <f t="shared" si="0"/>
        <v/>
      </c>
      <c r="B21" s="168"/>
      <c r="C21" s="42" t="str">
        <f>IF(ISERROR(+VLOOKUP(B21,Tabla!$A$2:$D$395,3,FALSE)),"",+VLOOKUP(B21,Tabla!$A$2:$D$395,3,FALSE))</f>
        <v/>
      </c>
      <c r="D21" s="43" t="str">
        <f>IF(ISERROR(+VLOOKUP(B21,Tabla!$A$2:$D$395,2,FALSE)),"",+VLOOKUP(B21,Tabla!$A$2:$D$395,2,FALSE))</f>
        <v/>
      </c>
      <c r="E21" s="154"/>
      <c r="F21" s="41" t="str">
        <f>IF(ISERROR(+VLOOKUP(B21,Tabla!$A$2:$D$395,4,FALSE)),"",+VLOOKUP(B21,Tabla!$A$2:$D$395,4,FALSE))</f>
        <v/>
      </c>
      <c r="G21" s="44">
        <f t="shared" si="1"/>
        <v>0</v>
      </c>
    </row>
    <row r="22" spans="1:7" x14ac:dyDescent="0.25">
      <c r="A22" s="41" t="str">
        <f t="shared" si="0"/>
        <v/>
      </c>
      <c r="B22" s="168"/>
      <c r="C22" s="42" t="str">
        <f>IF(ISERROR(+VLOOKUP(B22,Tabla!$A$2:$D$395,3,FALSE)),"",+VLOOKUP(B22,Tabla!$A$2:$D$395,3,FALSE))</f>
        <v/>
      </c>
      <c r="D22" s="43" t="str">
        <f>IF(ISERROR(+VLOOKUP(B22,Tabla!$A$2:$D$395,2,FALSE)),"",+VLOOKUP(B22,Tabla!$A$2:$D$395,2,FALSE))</f>
        <v/>
      </c>
      <c r="E22" s="154"/>
      <c r="F22" s="41" t="str">
        <f>IF(ISERROR(+VLOOKUP(B22,Tabla!$A$2:$D$395,4,FALSE)),"",+VLOOKUP(B22,Tabla!$A$2:$D$395,4,FALSE))</f>
        <v/>
      </c>
      <c r="G22" s="44">
        <f t="shared" si="1"/>
        <v>0</v>
      </c>
    </row>
    <row r="23" spans="1:7" x14ac:dyDescent="0.25">
      <c r="A23" s="41" t="str">
        <f t="shared" si="0"/>
        <v/>
      </c>
      <c r="B23" s="168"/>
      <c r="C23" s="42" t="str">
        <f>IF(ISERROR(+VLOOKUP(B23,Tabla!$A$2:$D$395,3,FALSE)),"",+VLOOKUP(B23,Tabla!$A$2:$D$395,3,FALSE))</f>
        <v/>
      </c>
      <c r="D23" s="43" t="str">
        <f>IF(ISERROR(+VLOOKUP(B23,Tabla!$A$2:$D$395,2,FALSE)),"",+VLOOKUP(B23,Tabla!$A$2:$D$395,2,FALSE))</f>
        <v/>
      </c>
      <c r="E23" s="154"/>
      <c r="F23" s="41" t="str">
        <f>IF(ISERROR(+VLOOKUP(B23,Tabla!$A$2:$D$395,4,FALSE)),"",+VLOOKUP(B23,Tabla!$A$2:$D$395,4,FALSE))</f>
        <v/>
      </c>
      <c r="G23" s="44">
        <f t="shared" si="1"/>
        <v>0</v>
      </c>
    </row>
    <row r="24" spans="1:7" ht="13" x14ac:dyDescent="0.3">
      <c r="A24" s="45"/>
      <c r="B24" s="46"/>
      <c r="C24" s="47"/>
      <c r="D24" s="48"/>
      <c r="E24" s="49"/>
      <c r="F24" s="50" t="s">
        <v>132</v>
      </c>
      <c r="G24" s="51">
        <f>SUM(G14:G23)</f>
        <v>0</v>
      </c>
    </row>
    <row r="25" spans="1:7" x14ac:dyDescent="0.25">
      <c r="A25" s="45"/>
      <c r="B25" s="46"/>
      <c r="C25" s="47"/>
      <c r="D25" s="48"/>
      <c r="E25" s="49"/>
      <c r="F25" s="52"/>
      <c r="G25" s="45"/>
    </row>
    <row r="26" spans="1:7" ht="13" x14ac:dyDescent="0.3">
      <c r="A26" s="53" t="s">
        <v>221</v>
      </c>
      <c r="B26" s="46"/>
      <c r="C26" s="47"/>
      <c r="D26" s="48"/>
      <c r="E26" s="53" t="s">
        <v>123</v>
      </c>
      <c r="F26" s="45"/>
      <c r="G26" s="54"/>
    </row>
    <row r="27" spans="1:7" ht="13" x14ac:dyDescent="0.3">
      <c r="A27" s="55" t="s">
        <v>222</v>
      </c>
      <c r="B27" s="46"/>
      <c r="C27" s="47"/>
      <c r="D27" s="48"/>
      <c r="E27" s="53" t="s">
        <v>124</v>
      </c>
      <c r="F27" s="45"/>
      <c r="G27" s="54"/>
    </row>
    <row r="28" spans="1:7" ht="13" x14ac:dyDescent="0.3">
      <c r="A28" s="55" t="s">
        <v>224</v>
      </c>
      <c r="B28" s="46"/>
      <c r="C28" s="47"/>
      <c r="D28" s="48"/>
      <c r="E28" s="53"/>
      <c r="F28" s="45"/>
      <c r="G28" s="54"/>
    </row>
    <row r="29" spans="1:7" ht="13" x14ac:dyDescent="0.3">
      <c r="A29" s="45" t="s">
        <v>223</v>
      </c>
      <c r="B29" s="46"/>
      <c r="C29" s="47"/>
      <c r="D29" s="48"/>
      <c r="E29" s="45"/>
      <c r="F29" s="45"/>
      <c r="G29" s="54"/>
    </row>
    <row r="30" spans="1:7" x14ac:dyDescent="0.25">
      <c r="A30" s="169" t="s">
        <v>220</v>
      </c>
      <c r="B30" s="170"/>
      <c r="C30" s="171"/>
      <c r="D30" s="56"/>
      <c r="E30" s="172" t="s">
        <v>125</v>
      </c>
      <c r="F30" s="173"/>
      <c r="G30" s="174"/>
    </row>
    <row r="31" spans="1:7" ht="13.5" thickBot="1" x14ac:dyDescent="0.35">
      <c r="A31" s="57"/>
      <c r="B31" s="58"/>
      <c r="C31" s="59"/>
      <c r="D31" s="56"/>
      <c r="E31" s="60" t="s">
        <v>149</v>
      </c>
      <c r="F31" s="58"/>
      <c r="G31" s="61"/>
    </row>
    <row r="32" spans="1:7" ht="13" thickBot="1" x14ac:dyDescent="0.3">
      <c r="A32" s="62" t="s">
        <v>225</v>
      </c>
      <c r="B32" s="63"/>
      <c r="C32" s="16"/>
      <c r="D32" s="56"/>
      <c r="E32" s="64" t="s">
        <v>150</v>
      </c>
      <c r="F32" s="65"/>
      <c r="G32" s="66"/>
    </row>
    <row r="33" spans="1:8" ht="13" thickBot="1" x14ac:dyDescent="0.3">
      <c r="A33" s="62" t="s">
        <v>226</v>
      </c>
      <c r="B33" s="63"/>
      <c r="C33" s="11"/>
      <c r="D33" s="56"/>
      <c r="E33" s="64" t="s">
        <v>151</v>
      </c>
      <c r="F33" s="65"/>
      <c r="G33" s="66"/>
    </row>
    <row r="34" spans="1:8" x14ac:dyDescent="0.25">
      <c r="A34" s="67"/>
      <c r="B34" s="68"/>
      <c r="C34" s="69"/>
      <c r="D34" s="70"/>
      <c r="E34" s="71"/>
      <c r="F34" s="68"/>
      <c r="G34" s="69"/>
    </row>
    <row r="35" spans="1:8" x14ac:dyDescent="0.25">
      <c r="A35" s="12"/>
      <c r="B35" s="12"/>
      <c r="C35" s="12"/>
      <c r="D35" s="12"/>
      <c r="E35" s="12"/>
      <c r="F35" s="12"/>
      <c r="G35" s="12"/>
    </row>
    <row r="36" spans="1:8" ht="13" x14ac:dyDescent="0.3">
      <c r="A36" s="3" t="s">
        <v>129</v>
      </c>
      <c r="B36" s="12"/>
      <c r="C36" s="12"/>
      <c r="D36" s="12"/>
      <c r="E36" s="12"/>
      <c r="F36" s="12"/>
      <c r="G36" s="12"/>
    </row>
    <row r="37" spans="1:8" ht="13" thickBot="1" x14ac:dyDescent="0.3">
      <c r="A37" s="12"/>
      <c r="B37" s="12"/>
      <c r="C37" s="12"/>
      <c r="D37" s="12"/>
      <c r="E37" s="12"/>
      <c r="F37" s="12"/>
      <c r="G37" s="12"/>
    </row>
    <row r="38" spans="1:8" ht="13.5" thickBot="1" x14ac:dyDescent="0.35">
      <c r="A38" s="12"/>
      <c r="B38" s="72" t="s">
        <v>159</v>
      </c>
      <c r="C38" s="17">
        <f>G24</f>
        <v>0</v>
      </c>
      <c r="D38" s="12"/>
      <c r="E38" s="12"/>
      <c r="F38" s="12"/>
      <c r="G38" s="12"/>
    </row>
    <row r="39" spans="1:8" x14ac:dyDescent="0.25">
      <c r="A39" s="12"/>
      <c r="B39" s="12"/>
      <c r="C39" s="12"/>
      <c r="D39" s="12"/>
      <c r="E39" s="12"/>
      <c r="F39" s="12"/>
      <c r="G39" s="12"/>
    </row>
    <row r="40" spans="1:8" x14ac:dyDescent="0.25">
      <c r="A40" s="12" t="s">
        <v>160</v>
      </c>
      <c r="B40" s="12"/>
      <c r="C40" s="12"/>
      <c r="D40" s="12"/>
      <c r="E40" s="12"/>
      <c r="F40" s="12"/>
      <c r="G40" s="12"/>
    </row>
    <row r="41" spans="1:8" ht="13" thickBot="1" x14ac:dyDescent="0.3">
      <c r="A41" s="12"/>
      <c r="B41" s="12"/>
      <c r="C41" s="12"/>
      <c r="D41" s="12"/>
      <c r="E41" s="12"/>
      <c r="F41" s="12"/>
      <c r="G41" s="12"/>
      <c r="H41" s="2"/>
    </row>
    <row r="42" spans="1:8" ht="13" thickBot="1" x14ac:dyDescent="0.3">
      <c r="A42" s="11"/>
      <c r="B42" s="12" t="s">
        <v>331</v>
      </c>
      <c r="C42" s="12"/>
      <c r="D42" s="12"/>
      <c r="E42" s="12"/>
      <c r="F42" s="12"/>
      <c r="G42" s="12"/>
    </row>
    <row r="43" spans="1:8" x14ac:dyDescent="0.25">
      <c r="A43" s="12" t="s">
        <v>161</v>
      </c>
      <c r="B43" s="12"/>
      <c r="C43" s="12"/>
      <c r="D43" s="12"/>
      <c r="E43" s="12"/>
      <c r="F43" s="12"/>
      <c r="G43" s="12"/>
    </row>
    <row r="44" spans="1:8" ht="9.75" customHeight="1" x14ac:dyDescent="0.25">
      <c r="A44" s="12"/>
      <c r="B44" s="12"/>
      <c r="C44" s="12"/>
      <c r="D44" s="12"/>
      <c r="E44" s="12"/>
      <c r="F44" s="12"/>
      <c r="G44" s="12"/>
    </row>
    <row r="45" spans="1:8" ht="13" x14ac:dyDescent="0.3">
      <c r="A45" s="12" t="s">
        <v>422</v>
      </c>
      <c r="B45" s="12"/>
      <c r="C45" s="3"/>
      <c r="D45" s="12"/>
      <c r="E45" s="3"/>
      <c r="F45" s="12"/>
      <c r="G45" s="12"/>
    </row>
    <row r="46" spans="1:8" ht="13" x14ac:dyDescent="0.3">
      <c r="A46" s="12" t="s">
        <v>329</v>
      </c>
      <c r="B46" s="12"/>
      <c r="C46" s="3"/>
      <c r="D46" s="12"/>
      <c r="E46" s="12"/>
      <c r="F46" s="12"/>
      <c r="G46" s="12"/>
    </row>
    <row r="47" spans="1:8" ht="8.25" customHeight="1" thickBot="1" x14ac:dyDescent="0.3">
      <c r="A47" s="12"/>
      <c r="B47" s="12"/>
      <c r="C47" s="12"/>
      <c r="D47" s="12"/>
      <c r="E47" s="12"/>
      <c r="F47" s="12"/>
      <c r="G47" s="12"/>
    </row>
    <row r="48" spans="1:8" ht="13" thickBot="1" x14ac:dyDescent="0.3">
      <c r="A48" s="11"/>
      <c r="B48" s="12" t="s">
        <v>424</v>
      </c>
      <c r="C48" s="12"/>
      <c r="D48" s="73"/>
      <c r="E48" s="12"/>
      <c r="F48" s="12"/>
      <c r="G48" s="12"/>
    </row>
    <row r="49" spans="1:7" ht="13" x14ac:dyDescent="0.3">
      <c r="A49" s="12"/>
      <c r="B49" s="7" t="s">
        <v>156</v>
      </c>
      <c r="C49" s="74"/>
      <c r="D49" s="12"/>
      <c r="E49" s="12"/>
      <c r="F49" s="12"/>
      <c r="G49" s="12"/>
    </row>
    <row r="50" spans="1:7" ht="13" x14ac:dyDescent="0.3">
      <c r="A50" s="12"/>
      <c r="B50" s="7" t="s">
        <v>157</v>
      </c>
      <c r="C50" s="75"/>
      <c r="D50" s="12"/>
      <c r="E50" s="12"/>
      <c r="F50" s="12"/>
      <c r="G50" s="12"/>
    </row>
    <row r="51" spans="1:7" x14ac:dyDescent="0.25">
      <c r="A51" s="12"/>
      <c r="B51" s="12"/>
      <c r="C51" s="12"/>
      <c r="D51" s="12"/>
      <c r="E51" s="12"/>
      <c r="F51" s="12"/>
      <c r="G51" s="12"/>
    </row>
    <row r="52" spans="1:7" x14ac:dyDescent="0.25">
      <c r="A52" s="12"/>
      <c r="B52" s="12"/>
      <c r="C52" s="12"/>
      <c r="D52" s="12"/>
      <c r="E52" s="12"/>
      <c r="F52" s="12"/>
      <c r="G52" s="12"/>
    </row>
    <row r="53" spans="1:7" x14ac:dyDescent="0.25">
      <c r="A53" s="12"/>
      <c r="B53" s="12"/>
      <c r="C53" s="12"/>
      <c r="D53" s="12"/>
      <c r="E53" s="12"/>
      <c r="F53" s="12"/>
      <c r="G53" s="12"/>
    </row>
    <row r="54" spans="1:7" x14ac:dyDescent="0.25">
      <c r="A54" s="12"/>
      <c r="B54" s="12"/>
      <c r="C54" s="12"/>
      <c r="D54" s="12"/>
      <c r="E54" s="12"/>
      <c r="F54" s="12"/>
      <c r="G54" s="12"/>
    </row>
  </sheetData>
  <sheetProtection algorithmName="SHA-512" hashValue="KU8VOQX9ZGhnKsrcP8g1zRAbPAjNMbxojsR+Ewywy9PiQPBIpTz5INMFKh+CRKUAMm5BnICPlfYBJkSw6QseTw==" saltValue="uucJ4ydauwfaeQaxpo48tg==" spinCount="100000" sheet="1" selectLockedCells="1"/>
  <mergeCells count="4">
    <mergeCell ref="A30:C30"/>
    <mergeCell ref="E30:G30"/>
    <mergeCell ref="A10:G10"/>
    <mergeCell ref="A9:G9"/>
  </mergeCells>
  <phoneticPr fontId="0" type="noConversion"/>
  <conditionalFormatting sqref="B14:B23">
    <cfRule type="duplicateValues" dxfId="2" priority="1"/>
  </conditionalFormatting>
  <dataValidations count="1">
    <dataValidation type="whole" operator="greaterThanOrEqual" allowBlank="1" showInputMessage="1" showErrorMessage="1" errorTitle="Cantidad Erronea" error="Esta intentando ingresar un número de acciones incorrectas." promptTitle="¡Atención!" prompt="Solo es posible ingresar cantidades mayores a 1" sqref="E14:E23" xr:uid="{00000000-0002-0000-0100-000000000000}">
      <formula1>1</formula1>
    </dataValidation>
  </dataValidations>
  <pageMargins left="0.75" right="0.75" top="1" bottom="1" header="0.5" footer="0.5"/>
  <pageSetup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I357"/>
  <sheetViews>
    <sheetView workbookViewId="0">
      <selection activeCell="K3" sqref="K3"/>
    </sheetView>
  </sheetViews>
  <sheetFormatPr baseColWidth="10" defaultColWidth="9.1796875" defaultRowHeight="15.5" x14ac:dyDescent="0.35"/>
  <cols>
    <col min="1" max="1" width="16" bestFit="1" customWidth="1"/>
    <col min="2" max="2" width="21.54296875" customWidth="1"/>
    <col min="3" max="3" width="8.1796875" style="9" bestFit="1" customWidth="1"/>
    <col min="4" max="4" width="12" bestFit="1" customWidth="1"/>
    <col min="5" max="5" width="9.1796875" customWidth="1"/>
    <col min="6" max="6" width="14.1796875" customWidth="1"/>
    <col min="7" max="7" width="12.1796875" customWidth="1"/>
  </cols>
  <sheetData>
    <row r="1" spans="1:9" x14ac:dyDescent="0.35">
      <c r="A1" s="129" t="s">
        <v>10</v>
      </c>
      <c r="B1" s="130" t="s">
        <v>948</v>
      </c>
      <c r="C1" s="131" t="s">
        <v>11</v>
      </c>
      <c r="D1" s="129" t="s">
        <v>199</v>
      </c>
      <c r="E1" s="12"/>
      <c r="F1" s="3" t="s">
        <v>995</v>
      </c>
      <c r="G1" s="12"/>
      <c r="H1" s="12"/>
      <c r="I1" s="12"/>
    </row>
    <row r="2" spans="1:9" ht="16" thickBot="1" x14ac:dyDescent="0.4">
      <c r="A2" s="158" t="s">
        <v>306</v>
      </c>
      <c r="B2" s="158" t="s">
        <v>34</v>
      </c>
      <c r="C2" s="159">
        <v>4</v>
      </c>
      <c r="D2" s="160">
        <v>8065</v>
      </c>
      <c r="E2" s="12"/>
      <c r="F2" s="12"/>
      <c r="G2" s="12"/>
      <c r="H2" s="12"/>
      <c r="I2" s="12"/>
    </row>
    <row r="3" spans="1:9" ht="16" thickBot="1" x14ac:dyDescent="0.4">
      <c r="A3" s="158" t="s">
        <v>446</v>
      </c>
      <c r="B3" s="158">
        <v>443201108</v>
      </c>
      <c r="C3" s="159">
        <v>1</v>
      </c>
      <c r="D3" s="160">
        <v>8007</v>
      </c>
      <c r="E3" s="12"/>
      <c r="F3" s="149" t="s">
        <v>0</v>
      </c>
      <c r="G3" s="150"/>
      <c r="H3" s="12"/>
      <c r="I3" s="12"/>
    </row>
    <row r="4" spans="1:9" ht="16" thickBot="1" x14ac:dyDescent="0.4">
      <c r="A4" s="158" t="s">
        <v>29</v>
      </c>
      <c r="B4" s="158" t="s">
        <v>166</v>
      </c>
      <c r="C4" s="159">
        <v>4</v>
      </c>
      <c r="D4" s="160">
        <v>8036</v>
      </c>
      <c r="E4" s="12"/>
      <c r="F4" s="151" t="s">
        <v>1</v>
      </c>
      <c r="G4" s="152"/>
      <c r="H4" s="12"/>
      <c r="I4" s="12"/>
    </row>
    <row r="5" spans="1:9" ht="16" thickBot="1" x14ac:dyDescent="0.4">
      <c r="A5" s="158" t="s">
        <v>316</v>
      </c>
      <c r="B5" s="158" t="s">
        <v>896</v>
      </c>
      <c r="C5" s="159">
        <v>1</v>
      </c>
      <c r="D5" s="160">
        <v>8242</v>
      </c>
      <c r="E5" s="12"/>
      <c r="F5" s="12"/>
      <c r="G5" s="12"/>
      <c r="H5" s="12"/>
      <c r="I5" s="12"/>
    </row>
    <row r="6" spans="1:9" ht="16" thickBot="1" x14ac:dyDescent="0.4">
      <c r="A6" s="158" t="s">
        <v>244</v>
      </c>
      <c r="B6" s="158" t="s">
        <v>251</v>
      </c>
      <c r="C6" s="159">
        <v>6</v>
      </c>
      <c r="D6" s="160">
        <v>8416</v>
      </c>
      <c r="E6" s="12"/>
      <c r="F6" s="146" t="s">
        <v>135</v>
      </c>
      <c r="G6" s="132"/>
      <c r="H6" s="12"/>
      <c r="I6" s="12"/>
    </row>
    <row r="7" spans="1:9" x14ac:dyDescent="0.35">
      <c r="A7" s="158" t="s">
        <v>180</v>
      </c>
      <c r="B7" s="158" t="s">
        <v>893</v>
      </c>
      <c r="C7" s="159">
        <v>1</v>
      </c>
      <c r="D7" s="160">
        <v>8268</v>
      </c>
      <c r="E7" s="12"/>
      <c r="F7" s="12"/>
      <c r="G7" s="12"/>
      <c r="H7" s="12"/>
      <c r="I7" s="12"/>
    </row>
    <row r="8" spans="1:9" x14ac:dyDescent="0.35">
      <c r="A8" s="158" t="s">
        <v>201</v>
      </c>
      <c r="B8" s="158">
        <v>25816109</v>
      </c>
      <c r="C8" s="159">
        <v>15</v>
      </c>
      <c r="D8" s="160">
        <v>8009</v>
      </c>
      <c r="E8" s="12"/>
      <c r="F8" s="12"/>
      <c r="G8" s="12"/>
      <c r="H8" s="12"/>
      <c r="I8" s="12"/>
    </row>
    <row r="9" spans="1:9" ht="16" thickBot="1" x14ac:dyDescent="0.4">
      <c r="A9" s="158" t="s">
        <v>35</v>
      </c>
      <c r="B9" s="158" t="s">
        <v>289</v>
      </c>
      <c r="C9" s="159">
        <v>5</v>
      </c>
      <c r="D9" s="160">
        <v>8069</v>
      </c>
      <c r="E9" s="12"/>
      <c r="F9" s="133"/>
      <c r="G9" s="12"/>
      <c r="H9" s="12"/>
      <c r="I9" s="12"/>
    </row>
    <row r="10" spans="1:9" ht="16" thickBot="1" x14ac:dyDescent="0.4">
      <c r="A10" s="158" t="s">
        <v>36</v>
      </c>
      <c r="B10" s="158" t="s">
        <v>37</v>
      </c>
      <c r="C10" s="159">
        <v>30</v>
      </c>
      <c r="D10" s="160">
        <v>8071</v>
      </c>
      <c r="E10" s="12"/>
      <c r="F10" s="144" t="s">
        <v>137</v>
      </c>
      <c r="G10" s="134" t="s">
        <v>136</v>
      </c>
      <c r="H10" s="135">
        <f>Issuances!G24</f>
        <v>0</v>
      </c>
      <c r="I10" s="12"/>
    </row>
    <row r="11" spans="1:9" ht="16" thickBot="1" x14ac:dyDescent="0.4">
      <c r="A11" s="158" t="s">
        <v>38</v>
      </c>
      <c r="B11" s="158" t="s">
        <v>39</v>
      </c>
      <c r="C11" s="159">
        <v>15</v>
      </c>
      <c r="D11" s="160">
        <v>8066</v>
      </c>
      <c r="E11" s="12"/>
      <c r="F11" s="12"/>
      <c r="G11" s="142" t="s">
        <v>164</v>
      </c>
      <c r="H11" s="143">
        <f>Cancellations!G24</f>
        <v>0</v>
      </c>
      <c r="I11" s="12"/>
    </row>
    <row r="12" spans="1:9" ht="16" thickBot="1" x14ac:dyDescent="0.4">
      <c r="A12" s="158" t="s">
        <v>277</v>
      </c>
      <c r="B12" s="158" t="s">
        <v>268</v>
      </c>
      <c r="C12" s="159">
        <v>20</v>
      </c>
      <c r="D12" s="160">
        <v>8445</v>
      </c>
      <c r="E12" s="12"/>
      <c r="F12" s="12"/>
      <c r="G12" s="145" t="s">
        <v>132</v>
      </c>
      <c r="H12" s="134">
        <f>SUM(H10:H11)</f>
        <v>0</v>
      </c>
      <c r="I12" s="12"/>
    </row>
    <row r="13" spans="1:9" x14ac:dyDescent="0.35">
      <c r="A13" s="158" t="s">
        <v>447</v>
      </c>
      <c r="B13" s="158" t="s">
        <v>40</v>
      </c>
      <c r="C13" s="159">
        <v>5</v>
      </c>
      <c r="D13" s="160">
        <v>8070</v>
      </c>
      <c r="E13" s="12"/>
      <c r="F13" s="12"/>
      <c r="G13" s="12"/>
      <c r="H13" s="12"/>
      <c r="I13" s="12"/>
    </row>
    <row r="14" spans="1:9" x14ac:dyDescent="0.35">
      <c r="A14" s="158" t="s">
        <v>203</v>
      </c>
      <c r="B14" s="158" t="s">
        <v>202</v>
      </c>
      <c r="C14" s="159">
        <v>3</v>
      </c>
      <c r="D14" s="160">
        <v>8177</v>
      </c>
      <c r="E14" s="12"/>
      <c r="F14" s="12"/>
      <c r="G14" s="12"/>
      <c r="H14" s="12"/>
      <c r="I14" s="12"/>
    </row>
    <row r="15" spans="1:9" x14ac:dyDescent="0.35">
      <c r="A15" s="158" t="s">
        <v>138</v>
      </c>
      <c r="B15" s="158" t="s">
        <v>41</v>
      </c>
      <c r="C15" s="159">
        <v>6</v>
      </c>
      <c r="D15" s="160">
        <v>8073</v>
      </c>
      <c r="E15" s="12"/>
      <c r="F15" s="12"/>
      <c r="G15" s="12"/>
      <c r="H15" s="12"/>
      <c r="I15" s="12"/>
    </row>
    <row r="16" spans="1:9" x14ac:dyDescent="0.35">
      <c r="A16" s="158" t="s">
        <v>42</v>
      </c>
      <c r="B16" s="158" t="s">
        <v>43</v>
      </c>
      <c r="C16" s="159">
        <v>18</v>
      </c>
      <c r="D16" s="160">
        <v>8075</v>
      </c>
      <c r="E16" s="12"/>
      <c r="F16" s="12"/>
      <c r="G16" s="12"/>
      <c r="H16" s="12"/>
      <c r="I16" s="12"/>
    </row>
    <row r="17" spans="1:9" x14ac:dyDescent="0.35">
      <c r="A17" s="158" t="s">
        <v>218</v>
      </c>
      <c r="B17" s="158" t="s">
        <v>323</v>
      </c>
      <c r="C17" s="159">
        <v>26</v>
      </c>
      <c r="D17" s="160">
        <v>8087</v>
      </c>
      <c r="E17" s="12"/>
      <c r="F17" s="12"/>
      <c r="G17" s="12"/>
      <c r="H17" s="12"/>
      <c r="I17" s="12"/>
    </row>
    <row r="18" spans="1:9" x14ac:dyDescent="0.35">
      <c r="A18" s="158" t="s">
        <v>167</v>
      </c>
      <c r="B18" s="158" t="s">
        <v>168</v>
      </c>
      <c r="C18" s="159">
        <v>2</v>
      </c>
      <c r="D18" s="160">
        <v>8244</v>
      </c>
      <c r="E18" s="12"/>
      <c r="F18" s="12"/>
      <c r="G18" s="12"/>
      <c r="H18" s="12"/>
      <c r="I18" s="12"/>
    </row>
    <row r="19" spans="1:9" x14ac:dyDescent="0.35">
      <c r="A19" s="158" t="s">
        <v>259</v>
      </c>
      <c r="B19" s="158" t="s">
        <v>139</v>
      </c>
      <c r="C19" s="159">
        <v>1</v>
      </c>
      <c r="D19" s="160">
        <v>8229</v>
      </c>
      <c r="E19" s="12"/>
      <c r="F19" s="12"/>
      <c r="G19" s="12"/>
      <c r="H19" s="12"/>
      <c r="I19" s="12"/>
    </row>
    <row r="20" spans="1:9" x14ac:dyDescent="0.35">
      <c r="A20" s="158" t="s">
        <v>262</v>
      </c>
      <c r="B20" s="158" t="s">
        <v>322</v>
      </c>
      <c r="C20" s="159">
        <v>1</v>
      </c>
      <c r="D20" s="160">
        <v>8431</v>
      </c>
      <c r="E20" s="12"/>
      <c r="F20" s="12"/>
      <c r="G20" s="12"/>
      <c r="H20" s="12"/>
      <c r="I20" s="12"/>
    </row>
    <row r="21" spans="1:9" x14ac:dyDescent="0.35">
      <c r="A21" s="158" t="s">
        <v>260</v>
      </c>
      <c r="B21" s="158" t="s">
        <v>261</v>
      </c>
      <c r="C21" s="159">
        <v>1</v>
      </c>
      <c r="D21" s="160">
        <v>8430</v>
      </c>
      <c r="E21" s="12"/>
      <c r="F21" s="12"/>
      <c r="G21" s="12"/>
      <c r="H21" s="12"/>
      <c r="I21" s="12"/>
    </row>
    <row r="22" spans="1:9" x14ac:dyDescent="0.35">
      <c r="A22" s="158" t="s">
        <v>184</v>
      </c>
      <c r="B22" s="158" t="s">
        <v>320</v>
      </c>
      <c r="C22" s="159">
        <v>4</v>
      </c>
      <c r="D22" s="160">
        <v>8281</v>
      </c>
      <c r="E22" s="12"/>
      <c r="F22" s="12"/>
      <c r="G22" s="12"/>
      <c r="H22" s="12"/>
      <c r="I22" s="12"/>
    </row>
    <row r="23" spans="1:9" x14ac:dyDescent="0.35">
      <c r="A23" s="158" t="s">
        <v>99</v>
      </c>
      <c r="B23" s="158" t="s">
        <v>100</v>
      </c>
      <c r="C23" s="159">
        <v>1</v>
      </c>
      <c r="D23" s="160">
        <v>8183</v>
      </c>
      <c r="E23" s="12"/>
      <c r="F23" s="12"/>
      <c r="G23" s="12"/>
      <c r="H23" s="12"/>
      <c r="I23" s="12"/>
    </row>
    <row r="24" spans="1:9" x14ac:dyDescent="0.35">
      <c r="A24" s="158" t="s">
        <v>250</v>
      </c>
      <c r="B24" s="158" t="s">
        <v>176</v>
      </c>
      <c r="C24" s="159">
        <v>2</v>
      </c>
      <c r="D24" s="160">
        <v>8260</v>
      </c>
      <c r="E24" s="12"/>
      <c r="F24" s="12"/>
      <c r="G24" s="12"/>
      <c r="H24" s="12"/>
      <c r="I24" s="12"/>
    </row>
    <row r="25" spans="1:9" x14ac:dyDescent="0.35">
      <c r="A25" s="158" t="s">
        <v>307</v>
      </c>
      <c r="B25" s="158" t="s">
        <v>279</v>
      </c>
      <c r="C25" s="159">
        <v>2</v>
      </c>
      <c r="D25" s="160">
        <v>8245</v>
      </c>
      <c r="E25" s="12"/>
      <c r="F25" s="12"/>
      <c r="G25" s="12"/>
      <c r="H25" s="12"/>
      <c r="I25" s="12"/>
    </row>
    <row r="26" spans="1:9" x14ac:dyDescent="0.35">
      <c r="A26" s="158" t="s">
        <v>308</v>
      </c>
      <c r="B26" s="158" t="s">
        <v>257</v>
      </c>
      <c r="C26" s="159">
        <v>3</v>
      </c>
      <c r="D26" s="160">
        <v>8246</v>
      </c>
      <c r="E26" s="12"/>
      <c r="F26" s="12"/>
      <c r="G26" s="12"/>
      <c r="H26" s="12"/>
      <c r="I26" s="12"/>
    </row>
    <row r="27" spans="1:9" x14ac:dyDescent="0.35">
      <c r="A27" s="158" t="s">
        <v>189</v>
      </c>
      <c r="B27" s="158" t="s">
        <v>196</v>
      </c>
      <c r="C27" s="159">
        <v>2</v>
      </c>
      <c r="D27" s="160">
        <v>8295</v>
      </c>
      <c r="E27" s="12"/>
      <c r="F27" s="12"/>
      <c r="G27" s="12"/>
      <c r="H27" s="12"/>
      <c r="I27" s="12"/>
    </row>
    <row r="28" spans="1:9" x14ac:dyDescent="0.35">
      <c r="A28" s="158" t="s">
        <v>12</v>
      </c>
      <c r="B28" s="158" t="s">
        <v>290</v>
      </c>
      <c r="C28" s="159">
        <v>24</v>
      </c>
      <c r="D28" s="160">
        <v>8011</v>
      </c>
      <c r="E28" s="12"/>
      <c r="F28" s="12"/>
      <c r="G28" s="12"/>
      <c r="H28" s="12"/>
      <c r="I28" s="12"/>
    </row>
    <row r="29" spans="1:9" x14ac:dyDescent="0.35">
      <c r="A29" s="158" t="s">
        <v>113</v>
      </c>
      <c r="B29" s="158" t="s">
        <v>321</v>
      </c>
      <c r="C29" s="159">
        <v>5</v>
      </c>
      <c r="D29" s="160">
        <v>8063</v>
      </c>
      <c r="E29" s="12"/>
      <c r="F29" s="12"/>
      <c r="G29" s="12"/>
      <c r="H29" s="12"/>
      <c r="I29" s="12"/>
    </row>
    <row r="30" spans="1:9" x14ac:dyDescent="0.35">
      <c r="A30" s="158" t="s">
        <v>185</v>
      </c>
      <c r="B30" s="158">
        <v>110122108</v>
      </c>
      <c r="C30" s="159">
        <v>3</v>
      </c>
      <c r="D30" s="160">
        <v>8283</v>
      </c>
      <c r="E30" s="12"/>
      <c r="F30" s="12"/>
      <c r="G30" s="12"/>
      <c r="H30" s="12"/>
      <c r="I30" s="12"/>
    </row>
    <row r="31" spans="1:9" x14ac:dyDescent="0.35">
      <c r="A31" s="158" t="s">
        <v>233</v>
      </c>
      <c r="B31" s="158" t="s">
        <v>898</v>
      </c>
      <c r="C31" s="159">
        <v>5</v>
      </c>
      <c r="D31" s="160">
        <v>8399</v>
      </c>
      <c r="E31" s="12"/>
      <c r="F31" s="12"/>
      <c r="G31" s="12"/>
      <c r="H31" s="12"/>
      <c r="I31" s="12"/>
    </row>
    <row r="32" spans="1:9" x14ac:dyDescent="0.35">
      <c r="A32" s="158" t="s">
        <v>45</v>
      </c>
      <c r="B32" s="158" t="s">
        <v>46</v>
      </c>
      <c r="C32" s="159">
        <v>3</v>
      </c>
      <c r="D32" s="160">
        <v>8084</v>
      </c>
      <c r="E32" s="12"/>
      <c r="F32" s="12"/>
      <c r="G32" s="12"/>
      <c r="H32" s="12"/>
      <c r="I32" s="12"/>
    </row>
    <row r="33" spans="1:9" x14ac:dyDescent="0.35">
      <c r="A33" s="158" t="s">
        <v>13</v>
      </c>
      <c r="B33" s="158">
        <v>149123101</v>
      </c>
      <c r="C33" s="159">
        <v>20</v>
      </c>
      <c r="D33" s="160">
        <v>8012</v>
      </c>
      <c r="E33" s="12"/>
      <c r="F33" s="12"/>
      <c r="G33" s="12"/>
      <c r="H33" s="12"/>
      <c r="I33" s="12"/>
    </row>
    <row r="34" spans="1:9" x14ac:dyDescent="0.35">
      <c r="A34" s="158" t="s">
        <v>112</v>
      </c>
      <c r="B34" s="158">
        <v>151290889</v>
      </c>
      <c r="C34" s="159">
        <v>1</v>
      </c>
      <c r="D34" s="160">
        <v>8227</v>
      </c>
      <c r="E34" s="12"/>
      <c r="F34" s="12"/>
      <c r="G34" s="12"/>
      <c r="H34" s="12"/>
      <c r="I34" s="12"/>
    </row>
    <row r="35" spans="1:9" x14ac:dyDescent="0.35">
      <c r="A35" s="158" t="s">
        <v>147</v>
      </c>
      <c r="B35" s="158">
        <v>166764100</v>
      </c>
      <c r="C35" s="159">
        <v>16</v>
      </c>
      <c r="D35" s="160">
        <v>8013</v>
      </c>
      <c r="E35" s="12"/>
      <c r="F35" s="12"/>
      <c r="G35" s="12"/>
      <c r="H35" s="12"/>
      <c r="I35" s="12"/>
    </row>
    <row r="36" spans="1:9" x14ac:dyDescent="0.35">
      <c r="A36" s="158" t="s">
        <v>47</v>
      </c>
      <c r="B36" s="158" t="s">
        <v>48</v>
      </c>
      <c r="C36" s="159">
        <v>5</v>
      </c>
      <c r="D36" s="160">
        <v>8014</v>
      </c>
      <c r="E36" s="12"/>
      <c r="F36" s="12"/>
      <c r="G36" s="12"/>
      <c r="H36" s="12"/>
      <c r="I36" s="12"/>
    </row>
    <row r="37" spans="1:9" x14ac:dyDescent="0.35">
      <c r="A37" s="158" t="s">
        <v>14</v>
      </c>
      <c r="B37" s="158" t="s">
        <v>291</v>
      </c>
      <c r="C37" s="159">
        <v>3</v>
      </c>
      <c r="D37" s="160">
        <v>8046</v>
      </c>
      <c r="E37" s="12"/>
      <c r="F37" s="12"/>
      <c r="G37" s="12"/>
      <c r="H37" s="12"/>
      <c r="I37" s="12"/>
    </row>
    <row r="38" spans="1:9" x14ac:dyDescent="0.35">
      <c r="A38" s="158" t="s">
        <v>15</v>
      </c>
      <c r="B38" s="158">
        <v>191216100</v>
      </c>
      <c r="C38" s="159">
        <v>5</v>
      </c>
      <c r="D38" s="160">
        <v>8006</v>
      </c>
      <c r="E38" s="12"/>
      <c r="F38" s="12"/>
      <c r="G38" s="12"/>
      <c r="H38" s="12"/>
      <c r="I38" s="12"/>
    </row>
    <row r="39" spans="1:9" x14ac:dyDescent="0.35">
      <c r="A39" s="158" t="s">
        <v>234</v>
      </c>
      <c r="B39" s="158" t="s">
        <v>237</v>
      </c>
      <c r="C39" s="159">
        <v>2</v>
      </c>
      <c r="D39" s="160">
        <v>8401</v>
      </c>
      <c r="E39" s="12"/>
      <c r="F39" s="12"/>
      <c r="G39" s="12"/>
      <c r="H39" s="12"/>
      <c r="I39" s="12"/>
    </row>
    <row r="40" spans="1:9" x14ac:dyDescent="0.35">
      <c r="A40" s="158" t="s">
        <v>246</v>
      </c>
      <c r="B40" s="158">
        <v>192108504</v>
      </c>
      <c r="C40" s="159">
        <v>1</v>
      </c>
      <c r="D40" s="160">
        <v>8418</v>
      </c>
      <c r="E40" s="12"/>
      <c r="F40" s="12"/>
      <c r="G40" s="12"/>
      <c r="H40" s="12"/>
      <c r="I40" s="12"/>
    </row>
    <row r="41" spans="1:9" x14ac:dyDescent="0.35">
      <c r="A41" s="158" t="s">
        <v>49</v>
      </c>
      <c r="B41" s="158" t="s">
        <v>50</v>
      </c>
      <c r="C41" s="159">
        <v>3</v>
      </c>
      <c r="D41" s="160">
        <v>8090</v>
      </c>
      <c r="E41" s="12"/>
      <c r="F41" s="12"/>
      <c r="G41" s="12"/>
      <c r="H41" s="12"/>
      <c r="I41" s="12"/>
    </row>
    <row r="42" spans="1:9" x14ac:dyDescent="0.35">
      <c r="A42" s="158" t="s">
        <v>254</v>
      </c>
      <c r="B42" s="158" t="s">
        <v>255</v>
      </c>
      <c r="C42" s="159">
        <v>2</v>
      </c>
      <c r="D42" s="160">
        <v>8358</v>
      </c>
      <c r="E42" s="12"/>
      <c r="F42" s="12"/>
      <c r="G42" s="12"/>
      <c r="H42" s="12"/>
      <c r="I42" s="12"/>
    </row>
    <row r="43" spans="1:9" x14ac:dyDescent="0.35">
      <c r="A43" s="158" t="s">
        <v>51</v>
      </c>
      <c r="B43" s="158" t="s">
        <v>52</v>
      </c>
      <c r="C43" s="159">
        <v>4</v>
      </c>
      <c r="D43" s="160">
        <v>8105</v>
      </c>
      <c r="E43" s="12"/>
      <c r="F43" s="12"/>
      <c r="G43" s="12"/>
      <c r="H43" s="12"/>
      <c r="I43" s="12"/>
    </row>
    <row r="44" spans="1:9" x14ac:dyDescent="0.35">
      <c r="A44" s="158" t="s">
        <v>53</v>
      </c>
      <c r="B44" s="158" t="s">
        <v>54</v>
      </c>
      <c r="C44" s="159">
        <v>48</v>
      </c>
      <c r="D44" s="160">
        <v>8091</v>
      </c>
      <c r="E44" s="12"/>
      <c r="F44" s="12"/>
      <c r="G44" s="12"/>
      <c r="H44" s="12"/>
      <c r="I44" s="12"/>
    </row>
    <row r="45" spans="1:9" x14ac:dyDescent="0.35">
      <c r="A45" s="158" t="s">
        <v>864</v>
      </c>
      <c r="B45" s="158" t="s">
        <v>317</v>
      </c>
      <c r="C45" s="159">
        <v>4</v>
      </c>
      <c r="D45" s="160">
        <v>8188</v>
      </c>
      <c r="E45" s="12"/>
      <c r="F45" s="12"/>
      <c r="G45" s="12"/>
      <c r="H45" s="12"/>
      <c r="I45" s="12"/>
    </row>
    <row r="46" spans="1:9" x14ac:dyDescent="0.35">
      <c r="A46" s="158" t="s">
        <v>55</v>
      </c>
      <c r="B46" s="158" t="s">
        <v>56</v>
      </c>
      <c r="C46" s="159">
        <v>40</v>
      </c>
      <c r="D46" s="160">
        <v>8095</v>
      </c>
      <c r="E46" s="12"/>
      <c r="F46" s="12"/>
      <c r="G46" s="12"/>
      <c r="H46" s="12"/>
      <c r="I46" s="12"/>
    </row>
    <row r="47" spans="1:9" x14ac:dyDescent="0.35">
      <c r="A47" s="158" t="s">
        <v>309</v>
      </c>
      <c r="B47" s="158" t="s">
        <v>101</v>
      </c>
      <c r="C47" s="159">
        <v>3</v>
      </c>
      <c r="D47" s="160">
        <v>8189</v>
      </c>
      <c r="E47" s="12"/>
      <c r="F47" s="12"/>
      <c r="G47" s="12"/>
      <c r="H47" s="12"/>
      <c r="I47" s="12"/>
    </row>
    <row r="48" spans="1:9" x14ac:dyDescent="0.35">
      <c r="A48" s="158" t="s">
        <v>169</v>
      </c>
      <c r="B48" s="158" t="s">
        <v>170</v>
      </c>
      <c r="C48" s="159">
        <v>6</v>
      </c>
      <c r="D48" s="160">
        <v>8248</v>
      </c>
      <c r="E48" s="12"/>
      <c r="F48" s="12"/>
      <c r="G48" s="12"/>
      <c r="H48" s="12"/>
      <c r="I48" s="12"/>
    </row>
    <row r="49" spans="1:9" x14ac:dyDescent="0.35">
      <c r="A49" s="158" t="s">
        <v>16</v>
      </c>
      <c r="B49" s="158">
        <v>254687106</v>
      </c>
      <c r="C49" s="159">
        <v>12</v>
      </c>
      <c r="D49" s="160">
        <v>8017</v>
      </c>
      <c r="E49" s="12"/>
      <c r="F49" s="12"/>
      <c r="G49" s="12"/>
      <c r="H49" s="12"/>
      <c r="I49" s="12"/>
    </row>
    <row r="50" spans="1:9" x14ac:dyDescent="0.35">
      <c r="A50" s="158" t="s">
        <v>425</v>
      </c>
      <c r="B50" s="158" t="s">
        <v>426</v>
      </c>
      <c r="C50" s="159">
        <v>5</v>
      </c>
      <c r="D50" s="160">
        <v>8018</v>
      </c>
      <c r="E50" s="12"/>
      <c r="F50" s="12"/>
      <c r="G50" s="12"/>
      <c r="H50" s="12"/>
      <c r="I50" s="12"/>
    </row>
    <row r="51" spans="1:9" x14ac:dyDescent="0.35">
      <c r="A51" s="158" t="s">
        <v>275</v>
      </c>
      <c r="B51" s="158">
        <v>278642103</v>
      </c>
      <c r="C51" s="159">
        <v>2</v>
      </c>
      <c r="D51" s="160">
        <v>8443</v>
      </c>
      <c r="E51" s="12"/>
      <c r="F51" s="12"/>
      <c r="G51" s="12"/>
      <c r="H51" s="12"/>
      <c r="I51" s="12"/>
    </row>
    <row r="52" spans="1:9" x14ac:dyDescent="0.35">
      <c r="A52" s="158" t="s">
        <v>310</v>
      </c>
      <c r="B52" s="158" t="s">
        <v>256</v>
      </c>
      <c r="C52" s="159">
        <v>6</v>
      </c>
      <c r="D52" s="160">
        <v>8216</v>
      </c>
      <c r="E52" s="12"/>
      <c r="F52" s="12"/>
      <c r="G52" s="12"/>
      <c r="H52" s="12"/>
      <c r="I52" s="12"/>
    </row>
    <row r="53" spans="1:9" x14ac:dyDescent="0.35">
      <c r="A53" s="158" t="s">
        <v>70</v>
      </c>
      <c r="B53" s="158" t="s">
        <v>71</v>
      </c>
      <c r="C53" s="159">
        <v>56</v>
      </c>
      <c r="D53" s="160">
        <v>8124</v>
      </c>
      <c r="E53" s="12"/>
      <c r="F53" s="12"/>
      <c r="G53" s="12"/>
      <c r="H53" s="12"/>
      <c r="I53" s="12"/>
    </row>
    <row r="54" spans="1:9" x14ac:dyDescent="0.35">
      <c r="A54" s="158" t="s">
        <v>181</v>
      </c>
      <c r="B54" s="158" t="s">
        <v>182</v>
      </c>
      <c r="C54" s="159">
        <v>4</v>
      </c>
      <c r="D54" s="160">
        <v>8265</v>
      </c>
      <c r="E54" s="12"/>
      <c r="F54" s="12"/>
      <c r="G54" s="12"/>
      <c r="H54" s="12"/>
      <c r="I54" s="12"/>
    </row>
    <row r="55" spans="1:9" x14ac:dyDescent="0.35">
      <c r="A55" s="158" t="s">
        <v>57</v>
      </c>
      <c r="B55" s="158" t="s">
        <v>58</v>
      </c>
      <c r="C55" s="159">
        <v>10</v>
      </c>
      <c r="D55" s="160">
        <v>8019</v>
      </c>
      <c r="E55" s="12"/>
      <c r="F55" s="12"/>
      <c r="G55" s="12"/>
      <c r="H55" s="12"/>
      <c r="I55" s="12"/>
    </row>
    <row r="56" spans="1:9" x14ac:dyDescent="0.35">
      <c r="A56" s="158" t="s">
        <v>280</v>
      </c>
      <c r="B56" s="158" t="s">
        <v>60</v>
      </c>
      <c r="C56" s="159">
        <v>1</v>
      </c>
      <c r="D56" s="160">
        <v>8102</v>
      </c>
      <c r="E56" s="12"/>
      <c r="F56" s="12"/>
      <c r="G56" s="12"/>
      <c r="H56" s="12"/>
      <c r="I56" s="12"/>
    </row>
    <row r="57" spans="1:9" x14ac:dyDescent="0.35">
      <c r="A57" s="158" t="s">
        <v>59</v>
      </c>
      <c r="B57" s="158" t="s">
        <v>114</v>
      </c>
      <c r="C57" s="159">
        <v>10</v>
      </c>
      <c r="D57" s="160">
        <v>8101</v>
      </c>
      <c r="E57" s="12"/>
      <c r="F57" s="12"/>
      <c r="G57" s="12"/>
      <c r="H57" s="12"/>
      <c r="I57" s="12"/>
    </row>
    <row r="58" spans="1:9" x14ac:dyDescent="0.35">
      <c r="A58" s="158" t="s">
        <v>274</v>
      </c>
      <c r="B58" s="158">
        <v>336433107</v>
      </c>
      <c r="C58" s="159">
        <v>18</v>
      </c>
      <c r="D58" s="160">
        <v>8439</v>
      </c>
      <c r="E58" s="12"/>
      <c r="F58" s="12"/>
      <c r="G58" s="12"/>
      <c r="H58" s="12"/>
      <c r="I58" s="12"/>
    </row>
    <row r="59" spans="1:9" x14ac:dyDescent="0.35">
      <c r="A59" s="158" t="s">
        <v>102</v>
      </c>
      <c r="B59" s="158" t="s">
        <v>103</v>
      </c>
      <c r="C59" s="159">
        <v>6</v>
      </c>
      <c r="D59" s="160">
        <v>8191</v>
      </c>
      <c r="E59" s="12"/>
      <c r="F59" s="12"/>
      <c r="G59" s="12"/>
      <c r="H59" s="12"/>
      <c r="I59" s="12"/>
    </row>
    <row r="60" spans="1:9" x14ac:dyDescent="0.35">
      <c r="A60" s="158" t="s">
        <v>281</v>
      </c>
      <c r="B60" s="158" t="s">
        <v>140</v>
      </c>
      <c r="C60" s="159">
        <v>1</v>
      </c>
      <c r="D60" s="160">
        <v>8238</v>
      </c>
      <c r="E60" s="12"/>
      <c r="F60" s="12"/>
      <c r="G60" s="12"/>
      <c r="H60" s="12"/>
      <c r="I60" s="12"/>
    </row>
    <row r="61" spans="1:9" x14ac:dyDescent="0.35">
      <c r="A61" s="158" t="s">
        <v>270</v>
      </c>
      <c r="B61" s="158" t="s">
        <v>264</v>
      </c>
      <c r="C61" s="159">
        <v>3</v>
      </c>
      <c r="D61" s="160">
        <v>8434</v>
      </c>
      <c r="E61" s="12"/>
      <c r="F61" s="12"/>
      <c r="G61" s="12"/>
      <c r="H61" s="12"/>
      <c r="I61" s="12"/>
    </row>
    <row r="62" spans="1:9" x14ac:dyDescent="0.35">
      <c r="A62" s="158" t="s">
        <v>17</v>
      </c>
      <c r="B62" s="158">
        <v>369604301</v>
      </c>
      <c r="C62" s="159">
        <v>8</v>
      </c>
      <c r="D62" s="160">
        <v>8020</v>
      </c>
      <c r="E62" s="12"/>
      <c r="F62" s="12"/>
      <c r="G62" s="12"/>
      <c r="H62" s="12"/>
      <c r="I62" s="12"/>
    </row>
    <row r="63" spans="1:9" x14ac:dyDescent="0.35">
      <c r="A63" s="158" t="s">
        <v>141</v>
      </c>
      <c r="B63" s="158" t="s">
        <v>890</v>
      </c>
      <c r="C63" s="159">
        <v>4</v>
      </c>
      <c r="D63" s="160">
        <v>8052</v>
      </c>
      <c r="E63" s="12"/>
      <c r="F63" s="12"/>
      <c r="G63" s="12"/>
      <c r="H63" s="12"/>
      <c r="I63" s="12"/>
    </row>
    <row r="64" spans="1:9" x14ac:dyDescent="0.35">
      <c r="A64" s="158" t="s">
        <v>248</v>
      </c>
      <c r="B64" s="158" t="s">
        <v>252</v>
      </c>
      <c r="C64" s="159">
        <v>1</v>
      </c>
      <c r="D64" s="160">
        <v>8420</v>
      </c>
      <c r="E64" s="12"/>
      <c r="F64" s="12"/>
      <c r="G64" s="12"/>
      <c r="H64" s="12"/>
      <c r="I64" s="12"/>
    </row>
    <row r="65" spans="1:9" x14ac:dyDescent="0.35">
      <c r="A65" s="158" t="s">
        <v>284</v>
      </c>
      <c r="B65" s="158" t="s">
        <v>286</v>
      </c>
      <c r="C65" s="159">
        <v>58</v>
      </c>
      <c r="D65" s="160">
        <v>8442</v>
      </c>
      <c r="E65" s="12"/>
      <c r="F65" s="12"/>
      <c r="G65" s="12"/>
      <c r="H65" s="12"/>
      <c r="I65" s="12"/>
    </row>
    <row r="66" spans="1:9" x14ac:dyDescent="0.35">
      <c r="A66" s="158" t="s">
        <v>235</v>
      </c>
      <c r="B66" s="158" t="s">
        <v>238</v>
      </c>
      <c r="C66" s="159">
        <v>16</v>
      </c>
      <c r="D66" s="160">
        <v>8405</v>
      </c>
      <c r="E66" s="12"/>
      <c r="F66" s="12"/>
      <c r="G66" s="12"/>
      <c r="H66" s="12"/>
      <c r="I66" s="12"/>
    </row>
    <row r="67" spans="1:9" x14ac:dyDescent="0.35">
      <c r="A67" s="158" t="s">
        <v>236</v>
      </c>
      <c r="B67" s="158" t="s">
        <v>239</v>
      </c>
      <c r="C67" s="159">
        <v>20</v>
      </c>
      <c r="D67" s="160">
        <v>8406</v>
      </c>
      <c r="E67" s="12"/>
      <c r="F67" s="12"/>
      <c r="G67" s="12"/>
      <c r="H67" s="12"/>
      <c r="I67" s="12"/>
    </row>
    <row r="68" spans="1:9" x14ac:dyDescent="0.35">
      <c r="A68" s="158" t="s">
        <v>110</v>
      </c>
      <c r="B68" s="158" t="s">
        <v>111</v>
      </c>
      <c r="C68" s="159">
        <v>3</v>
      </c>
      <c r="D68" s="160">
        <v>8219</v>
      </c>
      <c r="E68" s="12"/>
      <c r="F68" s="12"/>
      <c r="G68" s="12"/>
      <c r="H68" s="12"/>
      <c r="I68" s="12"/>
    </row>
    <row r="69" spans="1:9" x14ac:dyDescent="0.35">
      <c r="A69" s="158" t="s">
        <v>311</v>
      </c>
      <c r="B69" s="158" t="s">
        <v>232</v>
      </c>
      <c r="C69" s="159">
        <v>20</v>
      </c>
      <c r="D69" s="160">
        <v>8053</v>
      </c>
      <c r="E69" s="12"/>
      <c r="F69" s="12"/>
      <c r="G69" s="12"/>
      <c r="H69" s="12"/>
      <c r="I69" s="12"/>
    </row>
    <row r="70" spans="1:9" x14ac:dyDescent="0.35">
      <c r="A70" s="158" t="s">
        <v>212</v>
      </c>
      <c r="B70" s="158" t="s">
        <v>61</v>
      </c>
      <c r="C70" s="159">
        <v>3</v>
      </c>
      <c r="D70" s="160">
        <v>8111</v>
      </c>
      <c r="E70" s="12"/>
      <c r="F70" s="12"/>
      <c r="G70" s="12"/>
      <c r="H70" s="12"/>
      <c r="I70" s="12"/>
    </row>
    <row r="71" spans="1:9" x14ac:dyDescent="0.35">
      <c r="A71" s="158" t="s">
        <v>249</v>
      </c>
      <c r="B71" s="158" t="s">
        <v>292</v>
      </c>
      <c r="C71" s="159">
        <v>1</v>
      </c>
      <c r="D71" s="160">
        <v>8421</v>
      </c>
      <c r="E71" s="12"/>
      <c r="F71" s="12"/>
      <c r="G71" s="12"/>
      <c r="H71" s="12"/>
      <c r="I71" s="12"/>
    </row>
    <row r="72" spans="1:9" x14ac:dyDescent="0.35">
      <c r="A72" s="158" t="s">
        <v>204</v>
      </c>
      <c r="B72" s="158" t="s">
        <v>205</v>
      </c>
      <c r="C72" s="159">
        <v>2</v>
      </c>
      <c r="D72" s="160">
        <v>8368</v>
      </c>
      <c r="E72" s="12"/>
      <c r="F72" s="12"/>
      <c r="G72" s="12"/>
      <c r="H72" s="12"/>
      <c r="I72" s="12"/>
    </row>
    <row r="73" spans="1:9" x14ac:dyDescent="0.35">
      <c r="A73" s="158" t="s">
        <v>247</v>
      </c>
      <c r="B73" s="158" t="s">
        <v>293</v>
      </c>
      <c r="C73" s="159">
        <v>1</v>
      </c>
      <c r="D73" s="160">
        <v>8419</v>
      </c>
      <c r="E73" s="12"/>
      <c r="F73" s="12"/>
      <c r="G73" s="12"/>
      <c r="H73" s="12"/>
      <c r="I73" s="12"/>
    </row>
    <row r="74" spans="1:9" x14ac:dyDescent="0.35">
      <c r="A74" s="158" t="s">
        <v>162</v>
      </c>
      <c r="B74" s="158" t="s">
        <v>294</v>
      </c>
      <c r="C74" s="159">
        <v>1</v>
      </c>
      <c r="D74" s="160">
        <v>8023</v>
      </c>
      <c r="E74" s="12"/>
      <c r="F74" s="12"/>
      <c r="G74" s="12"/>
      <c r="H74" s="12"/>
      <c r="I74" s="12"/>
    </row>
    <row r="75" spans="1:9" x14ac:dyDescent="0.35">
      <c r="A75" s="158" t="s">
        <v>188</v>
      </c>
      <c r="B75" s="158">
        <v>438128308</v>
      </c>
      <c r="C75" s="159">
        <v>1</v>
      </c>
      <c r="D75" s="160">
        <v>8291</v>
      </c>
      <c r="E75" s="12"/>
      <c r="F75" s="12"/>
      <c r="G75" s="12"/>
      <c r="H75" s="12"/>
      <c r="I75" s="12"/>
    </row>
    <row r="76" spans="1:9" x14ac:dyDescent="0.35">
      <c r="A76" s="158" t="s">
        <v>312</v>
      </c>
      <c r="B76" s="158">
        <v>438090805</v>
      </c>
      <c r="C76" s="159">
        <v>2</v>
      </c>
      <c r="D76" s="160">
        <v>8412</v>
      </c>
      <c r="E76" s="12"/>
      <c r="F76" s="12"/>
      <c r="G76" s="12"/>
      <c r="H76" s="12"/>
      <c r="I76" s="12"/>
    </row>
    <row r="77" spans="1:9" x14ac:dyDescent="0.35">
      <c r="A77" s="158" t="s">
        <v>18</v>
      </c>
      <c r="B77" s="158">
        <v>438516106</v>
      </c>
      <c r="C77" s="159">
        <v>8</v>
      </c>
      <c r="D77" s="160">
        <v>8008</v>
      </c>
      <c r="E77" s="12"/>
      <c r="F77" s="12"/>
      <c r="G77" s="12"/>
      <c r="H77" s="12"/>
      <c r="I77" s="12"/>
    </row>
    <row r="78" spans="1:9" x14ac:dyDescent="0.35">
      <c r="A78" s="158" t="s">
        <v>287</v>
      </c>
      <c r="B78" s="158">
        <v>404280406</v>
      </c>
      <c r="C78" s="159">
        <v>2</v>
      </c>
      <c r="D78" s="160">
        <v>8231</v>
      </c>
      <c r="E78" s="12"/>
      <c r="F78" s="12"/>
      <c r="G78" s="12"/>
      <c r="H78" s="12"/>
      <c r="I78" s="12"/>
    </row>
    <row r="79" spans="1:9" x14ac:dyDescent="0.35">
      <c r="A79" s="158" t="s">
        <v>20</v>
      </c>
      <c r="B79" s="158">
        <v>459200101</v>
      </c>
      <c r="C79" s="159">
        <v>15</v>
      </c>
      <c r="D79" s="160">
        <v>8024</v>
      </c>
      <c r="E79" s="12"/>
      <c r="F79" s="12"/>
      <c r="G79" s="12"/>
      <c r="H79" s="12"/>
      <c r="I79" s="12"/>
    </row>
    <row r="80" spans="1:9" x14ac:dyDescent="0.35">
      <c r="A80" s="158" t="s">
        <v>206</v>
      </c>
      <c r="B80" s="158" t="s">
        <v>207</v>
      </c>
      <c r="C80" s="159">
        <v>1</v>
      </c>
      <c r="D80" s="160">
        <v>8370</v>
      </c>
      <c r="E80" s="12"/>
      <c r="F80" s="12"/>
      <c r="G80" s="12"/>
      <c r="H80" s="12"/>
      <c r="I80" s="12"/>
    </row>
    <row r="81" spans="1:9" x14ac:dyDescent="0.35">
      <c r="A81" s="158" t="s">
        <v>208</v>
      </c>
      <c r="B81" s="158" t="s">
        <v>209</v>
      </c>
      <c r="C81" s="159">
        <v>1</v>
      </c>
      <c r="D81" s="160">
        <v>8360</v>
      </c>
      <c r="E81" s="12"/>
      <c r="F81" s="12"/>
      <c r="G81" s="12"/>
      <c r="H81" s="12"/>
      <c r="I81" s="12"/>
    </row>
    <row r="82" spans="1:9" x14ac:dyDescent="0.35">
      <c r="A82" s="158" t="s">
        <v>104</v>
      </c>
      <c r="B82" s="158" t="s">
        <v>105</v>
      </c>
      <c r="C82" s="159">
        <v>3</v>
      </c>
      <c r="D82" s="160">
        <v>8199</v>
      </c>
      <c r="E82" s="12"/>
      <c r="F82" s="12"/>
      <c r="G82" s="12"/>
      <c r="H82" s="12"/>
      <c r="I82" s="12"/>
    </row>
    <row r="83" spans="1:9" x14ac:dyDescent="0.35">
      <c r="A83" s="158" t="s">
        <v>19</v>
      </c>
      <c r="B83" s="158">
        <v>458140100</v>
      </c>
      <c r="C83" s="159">
        <v>5</v>
      </c>
      <c r="D83" s="160">
        <v>8025</v>
      </c>
      <c r="E83" s="12"/>
      <c r="F83" s="12"/>
      <c r="G83" s="12"/>
      <c r="H83" s="12"/>
      <c r="I83" s="12"/>
    </row>
    <row r="84" spans="1:9" x14ac:dyDescent="0.35">
      <c r="A84" s="158" t="s">
        <v>66</v>
      </c>
      <c r="B84" s="158" t="s">
        <v>67</v>
      </c>
      <c r="C84" s="159">
        <v>12</v>
      </c>
      <c r="D84" s="160">
        <v>8118</v>
      </c>
      <c r="E84" s="12"/>
      <c r="F84" s="12"/>
      <c r="G84" s="12"/>
      <c r="H84" s="12"/>
      <c r="I84" s="12"/>
    </row>
    <row r="85" spans="1:9" x14ac:dyDescent="0.35">
      <c r="A85" s="158" t="s">
        <v>21</v>
      </c>
      <c r="B85" s="158">
        <v>460146103</v>
      </c>
      <c r="C85" s="159">
        <v>4</v>
      </c>
      <c r="D85" s="160">
        <v>8026</v>
      </c>
      <c r="E85" s="12"/>
      <c r="F85" s="12"/>
      <c r="G85" s="12"/>
      <c r="H85" s="12"/>
      <c r="I85" s="12"/>
    </row>
    <row r="86" spans="1:9" x14ac:dyDescent="0.35">
      <c r="A86" s="158" t="s">
        <v>27</v>
      </c>
      <c r="B86" s="158" t="s">
        <v>165</v>
      </c>
      <c r="C86" s="159">
        <v>15</v>
      </c>
      <c r="D86" s="160">
        <v>8028</v>
      </c>
      <c r="E86" s="12"/>
      <c r="F86" s="12"/>
      <c r="G86" s="12"/>
      <c r="H86" s="12"/>
      <c r="I86" s="12"/>
    </row>
    <row r="87" spans="1:9" x14ac:dyDescent="0.35">
      <c r="A87" s="158" t="s">
        <v>22</v>
      </c>
      <c r="B87" s="158">
        <v>478160104</v>
      </c>
      <c r="C87" s="159">
        <v>15</v>
      </c>
      <c r="D87" s="160">
        <v>8027</v>
      </c>
      <c r="E87" s="12"/>
      <c r="F87" s="12"/>
      <c r="G87" s="12"/>
      <c r="H87" s="12"/>
      <c r="I87" s="12"/>
    </row>
    <row r="88" spans="1:9" x14ac:dyDescent="0.35">
      <c r="A88" s="158" t="s">
        <v>68</v>
      </c>
      <c r="B88" s="158" t="s">
        <v>69</v>
      </c>
      <c r="C88" s="159">
        <v>6</v>
      </c>
      <c r="D88" s="160">
        <v>8122</v>
      </c>
      <c r="E88" s="12"/>
      <c r="F88" s="12"/>
      <c r="G88" s="12"/>
      <c r="H88" s="12"/>
      <c r="I88" s="12"/>
    </row>
    <row r="89" spans="1:9" x14ac:dyDescent="0.35">
      <c r="A89" s="158" t="s">
        <v>245</v>
      </c>
      <c r="B89" s="158" t="s">
        <v>295</v>
      </c>
      <c r="C89" s="159">
        <v>1</v>
      </c>
      <c r="D89" s="160">
        <v>8417</v>
      </c>
      <c r="E89" s="12"/>
      <c r="F89" s="12"/>
      <c r="G89" s="12"/>
      <c r="H89" s="12"/>
      <c r="I89" s="12"/>
    </row>
    <row r="90" spans="1:9" x14ac:dyDescent="0.35">
      <c r="A90" s="158" t="s">
        <v>241</v>
      </c>
      <c r="B90" s="158" t="s">
        <v>253</v>
      </c>
      <c r="C90" s="159">
        <v>2</v>
      </c>
      <c r="D90" s="160">
        <v>8410</v>
      </c>
      <c r="E90" s="12"/>
      <c r="F90" s="12"/>
      <c r="G90" s="12"/>
      <c r="H90" s="12"/>
      <c r="I90" s="12"/>
    </row>
    <row r="91" spans="1:9" x14ac:dyDescent="0.35">
      <c r="A91" s="158" t="s">
        <v>240</v>
      </c>
      <c r="B91" s="158" t="s">
        <v>296</v>
      </c>
      <c r="C91" s="159">
        <v>1</v>
      </c>
      <c r="D91" s="160">
        <v>8409</v>
      </c>
      <c r="E91" s="12"/>
      <c r="F91" s="12"/>
      <c r="G91" s="12"/>
      <c r="H91" s="12"/>
      <c r="I91" s="12"/>
    </row>
    <row r="92" spans="1:9" x14ac:dyDescent="0.35">
      <c r="A92" s="158" t="s">
        <v>272</v>
      </c>
      <c r="B92" s="158">
        <v>517834107</v>
      </c>
      <c r="C92" s="159">
        <v>2</v>
      </c>
      <c r="D92" s="160">
        <v>8436</v>
      </c>
      <c r="E92" s="12"/>
      <c r="F92" s="12"/>
      <c r="G92" s="12"/>
      <c r="H92" s="12"/>
      <c r="I92" s="12"/>
    </row>
    <row r="93" spans="1:9" x14ac:dyDescent="0.35">
      <c r="A93" s="158" t="s">
        <v>171</v>
      </c>
      <c r="B93" s="158" t="s">
        <v>172</v>
      </c>
      <c r="C93" s="159">
        <v>2</v>
      </c>
      <c r="D93" s="160">
        <v>8250</v>
      </c>
      <c r="E93" s="12"/>
      <c r="F93" s="12"/>
      <c r="G93" s="12"/>
      <c r="H93" s="12"/>
      <c r="I93" s="12"/>
    </row>
    <row r="94" spans="1:9" x14ac:dyDescent="0.35">
      <c r="A94" s="158" t="s">
        <v>213</v>
      </c>
      <c r="B94" s="158">
        <v>294821608</v>
      </c>
      <c r="C94" s="159">
        <v>2</v>
      </c>
      <c r="D94" s="160">
        <v>8056</v>
      </c>
      <c r="E94" s="12"/>
      <c r="F94" s="12"/>
      <c r="G94" s="12"/>
      <c r="H94" s="12"/>
      <c r="I94" s="12"/>
    </row>
    <row r="95" spans="1:9" x14ac:dyDescent="0.35">
      <c r="A95" s="158" t="s">
        <v>72</v>
      </c>
      <c r="B95" s="158" t="s">
        <v>73</v>
      </c>
      <c r="C95" s="159">
        <v>20</v>
      </c>
      <c r="D95" s="160">
        <v>8125</v>
      </c>
      <c r="E95" s="12"/>
      <c r="F95" s="12"/>
      <c r="G95" s="12"/>
      <c r="H95" s="12"/>
      <c r="I95" s="12"/>
    </row>
    <row r="96" spans="1:9" x14ac:dyDescent="0.35">
      <c r="A96" s="158" t="s">
        <v>74</v>
      </c>
      <c r="B96" s="158" t="s">
        <v>75</v>
      </c>
      <c r="C96" s="159">
        <v>16</v>
      </c>
      <c r="D96" s="160">
        <v>8135</v>
      </c>
      <c r="E96" s="12"/>
      <c r="F96" s="12"/>
      <c r="G96" s="12"/>
      <c r="H96" s="12"/>
      <c r="I96" s="12"/>
    </row>
    <row r="97" spans="1:9" x14ac:dyDescent="0.35">
      <c r="A97" s="158" t="s">
        <v>23</v>
      </c>
      <c r="B97" s="158">
        <v>580135101</v>
      </c>
      <c r="C97" s="159">
        <v>24</v>
      </c>
      <c r="D97" s="160">
        <v>8030</v>
      </c>
      <c r="E97" s="12"/>
      <c r="F97" s="12"/>
      <c r="G97" s="12"/>
      <c r="H97" s="12"/>
      <c r="I97" s="12"/>
    </row>
    <row r="98" spans="1:9" x14ac:dyDescent="0.35">
      <c r="A98" s="158" t="s">
        <v>76</v>
      </c>
      <c r="B98" s="158" t="s">
        <v>304</v>
      </c>
      <c r="C98" s="159">
        <v>4</v>
      </c>
      <c r="D98" s="160">
        <v>8133</v>
      </c>
      <c r="E98" s="12"/>
      <c r="F98" s="12"/>
      <c r="G98" s="12"/>
      <c r="H98" s="12"/>
      <c r="I98" s="12"/>
    </row>
    <row r="99" spans="1:9" x14ac:dyDescent="0.35">
      <c r="A99" s="158" t="s">
        <v>276</v>
      </c>
      <c r="B99" s="158" t="s">
        <v>267</v>
      </c>
      <c r="C99" s="159">
        <v>120</v>
      </c>
      <c r="D99" s="160">
        <v>8444</v>
      </c>
      <c r="E99" s="12"/>
      <c r="F99" s="12"/>
      <c r="G99" s="12"/>
      <c r="H99" s="12"/>
      <c r="I99" s="12"/>
    </row>
    <row r="100" spans="1:9" x14ac:dyDescent="0.35">
      <c r="A100" s="158" t="s">
        <v>24</v>
      </c>
      <c r="B100" s="158" t="s">
        <v>258</v>
      </c>
      <c r="C100" s="159">
        <v>5</v>
      </c>
      <c r="D100" s="160">
        <v>8031</v>
      </c>
      <c r="E100" s="12"/>
      <c r="F100" s="12"/>
      <c r="G100" s="12"/>
      <c r="H100" s="12"/>
      <c r="I100" s="12"/>
    </row>
    <row r="101" spans="1:9" x14ac:dyDescent="0.35">
      <c r="A101" s="158" t="s">
        <v>25</v>
      </c>
      <c r="B101" s="158">
        <v>594918104</v>
      </c>
      <c r="C101" s="159">
        <v>30</v>
      </c>
      <c r="D101" s="160">
        <v>8032</v>
      </c>
      <c r="E101" s="12"/>
      <c r="F101" s="12"/>
      <c r="G101" s="12"/>
      <c r="H101" s="12"/>
      <c r="I101" s="12"/>
    </row>
    <row r="102" spans="1:9" x14ac:dyDescent="0.35">
      <c r="A102" s="158" t="s">
        <v>26</v>
      </c>
      <c r="B102" s="158" t="s">
        <v>163</v>
      </c>
      <c r="C102" s="159">
        <v>10</v>
      </c>
      <c r="D102" s="160">
        <v>8033</v>
      </c>
      <c r="E102" s="12"/>
      <c r="F102" s="12"/>
      <c r="G102" s="12"/>
      <c r="H102" s="12"/>
      <c r="I102" s="12"/>
    </row>
    <row r="103" spans="1:9" x14ac:dyDescent="0.35">
      <c r="A103" s="158" t="s">
        <v>325</v>
      </c>
      <c r="B103" s="158" t="s">
        <v>200</v>
      </c>
      <c r="C103" s="159">
        <v>1</v>
      </c>
      <c r="D103" s="160">
        <v>8182</v>
      </c>
      <c r="E103" s="12"/>
      <c r="F103" s="12"/>
      <c r="G103" s="12"/>
      <c r="H103" s="12"/>
      <c r="I103" s="12"/>
    </row>
    <row r="104" spans="1:9" x14ac:dyDescent="0.35">
      <c r="A104" s="158" t="s">
        <v>230</v>
      </c>
      <c r="B104" s="158" t="s">
        <v>231</v>
      </c>
      <c r="C104" s="159">
        <v>1</v>
      </c>
      <c r="D104" s="160">
        <v>8395</v>
      </c>
      <c r="E104" s="12"/>
      <c r="F104" s="12"/>
      <c r="G104" s="12"/>
      <c r="H104" s="12"/>
      <c r="I104" s="12"/>
    </row>
    <row r="105" spans="1:9" x14ac:dyDescent="0.35">
      <c r="A105" s="158" t="s">
        <v>282</v>
      </c>
      <c r="B105" s="158">
        <v>620076307</v>
      </c>
      <c r="C105" s="159">
        <v>20</v>
      </c>
      <c r="D105" s="160">
        <v>8034</v>
      </c>
      <c r="E105" s="12"/>
      <c r="F105" s="12"/>
      <c r="G105" s="12"/>
      <c r="H105" s="12"/>
      <c r="I105" s="12"/>
    </row>
    <row r="106" spans="1:9" x14ac:dyDescent="0.35">
      <c r="A106" s="158" t="s">
        <v>183</v>
      </c>
      <c r="B106" s="158">
        <v>636274409</v>
      </c>
      <c r="C106" s="159">
        <v>2</v>
      </c>
      <c r="D106" s="160">
        <v>8266</v>
      </c>
      <c r="E106" s="12"/>
      <c r="F106" s="12"/>
      <c r="G106" s="12"/>
      <c r="H106" s="12"/>
      <c r="I106" s="12"/>
    </row>
    <row r="107" spans="1:9" x14ac:dyDescent="0.35">
      <c r="A107" s="158" t="s">
        <v>313</v>
      </c>
      <c r="B107" s="158">
        <v>373300000</v>
      </c>
      <c r="C107" s="159">
        <v>0.33333333333333331</v>
      </c>
      <c r="D107" s="160">
        <v>8304</v>
      </c>
      <c r="E107" s="12"/>
      <c r="F107" s="12"/>
      <c r="G107" s="12"/>
      <c r="H107" s="12"/>
      <c r="I107" s="12"/>
    </row>
    <row r="108" spans="1:9" x14ac:dyDescent="0.35">
      <c r="A108" s="158" t="s">
        <v>177</v>
      </c>
      <c r="B108" s="158" t="s">
        <v>178</v>
      </c>
      <c r="C108" s="159">
        <v>3</v>
      </c>
      <c r="D108" s="160">
        <v>8261</v>
      </c>
      <c r="E108" s="12"/>
      <c r="F108" s="12"/>
      <c r="G108" s="12"/>
      <c r="H108" s="12"/>
      <c r="I108" s="12"/>
    </row>
    <row r="109" spans="1:9" x14ac:dyDescent="0.35">
      <c r="A109" s="158" t="s">
        <v>77</v>
      </c>
      <c r="B109" s="158" t="s">
        <v>78</v>
      </c>
      <c r="C109" s="159">
        <v>12</v>
      </c>
      <c r="D109" s="160">
        <v>8139</v>
      </c>
      <c r="E109" s="12"/>
      <c r="F109" s="12"/>
      <c r="G109" s="12"/>
      <c r="H109" s="12"/>
      <c r="I109" s="12"/>
    </row>
    <row r="110" spans="1:9" x14ac:dyDescent="0.35">
      <c r="A110" s="158" t="s">
        <v>192</v>
      </c>
      <c r="B110" s="158">
        <v>654744408</v>
      </c>
      <c r="C110" s="159">
        <v>1</v>
      </c>
      <c r="D110" s="160">
        <v>8299</v>
      </c>
      <c r="E110" s="12"/>
      <c r="F110" s="12"/>
      <c r="G110" s="12"/>
      <c r="H110" s="12"/>
      <c r="I110" s="12"/>
    </row>
    <row r="111" spans="1:9" x14ac:dyDescent="0.35">
      <c r="A111" s="158" t="s">
        <v>28</v>
      </c>
      <c r="B111" s="158">
        <v>654902204</v>
      </c>
      <c r="C111" s="159">
        <v>1</v>
      </c>
      <c r="D111" s="160">
        <v>8057</v>
      </c>
      <c r="E111" s="12"/>
      <c r="F111" s="12"/>
      <c r="G111" s="12"/>
      <c r="H111" s="12"/>
      <c r="I111" s="12"/>
    </row>
    <row r="112" spans="1:9" x14ac:dyDescent="0.35">
      <c r="A112" s="158" t="s">
        <v>191</v>
      </c>
      <c r="B112" s="158" t="s">
        <v>198</v>
      </c>
      <c r="C112" s="159">
        <v>1</v>
      </c>
      <c r="D112" s="160">
        <v>8298</v>
      </c>
      <c r="E112" s="12"/>
      <c r="F112" s="12"/>
      <c r="G112" s="12"/>
      <c r="H112" s="12"/>
      <c r="I112" s="12"/>
    </row>
    <row r="113" spans="1:9" x14ac:dyDescent="0.35">
      <c r="A113" s="158" t="s">
        <v>173</v>
      </c>
      <c r="B113" s="158" t="s">
        <v>174</v>
      </c>
      <c r="C113" s="159">
        <v>4</v>
      </c>
      <c r="D113" s="160">
        <v>8251</v>
      </c>
      <c r="E113" s="12"/>
      <c r="F113" s="12"/>
      <c r="G113" s="12"/>
      <c r="H113" s="12"/>
      <c r="I113" s="12"/>
    </row>
    <row r="114" spans="1:9" x14ac:dyDescent="0.35">
      <c r="A114" s="158" t="s">
        <v>79</v>
      </c>
      <c r="B114" s="158" t="s">
        <v>80</v>
      </c>
      <c r="C114" s="159">
        <v>16</v>
      </c>
      <c r="D114" s="160">
        <v>8140</v>
      </c>
      <c r="E114" s="12"/>
      <c r="F114" s="12"/>
      <c r="G114" s="12"/>
      <c r="H114" s="12"/>
      <c r="I114" s="12"/>
    </row>
    <row r="115" spans="1:9" x14ac:dyDescent="0.35">
      <c r="A115" s="158" t="s">
        <v>4</v>
      </c>
      <c r="B115" s="158" t="s">
        <v>5</v>
      </c>
      <c r="C115" s="159">
        <v>3</v>
      </c>
      <c r="D115" s="160">
        <v>8142</v>
      </c>
      <c r="E115" s="12"/>
      <c r="F115" s="12"/>
      <c r="G115" s="12"/>
      <c r="H115" s="12"/>
      <c r="I115" s="12"/>
    </row>
    <row r="116" spans="1:9" x14ac:dyDescent="0.35">
      <c r="A116" s="158" t="s">
        <v>81</v>
      </c>
      <c r="B116" s="158" t="s">
        <v>82</v>
      </c>
      <c r="C116" s="159">
        <v>3</v>
      </c>
      <c r="D116" s="160">
        <v>8144</v>
      </c>
      <c r="E116" s="12"/>
      <c r="F116" s="12"/>
      <c r="G116" s="12"/>
      <c r="H116" s="12"/>
      <c r="I116" s="12"/>
    </row>
    <row r="117" spans="1:9" x14ac:dyDescent="0.35">
      <c r="A117" s="158" t="s">
        <v>210</v>
      </c>
      <c r="B117" s="158" t="s">
        <v>211</v>
      </c>
      <c r="C117" s="159">
        <v>1</v>
      </c>
      <c r="D117" s="160">
        <v>8362</v>
      </c>
      <c r="E117" s="12"/>
      <c r="F117" s="12"/>
      <c r="G117" s="12"/>
      <c r="H117" s="12"/>
      <c r="I117" s="12"/>
    </row>
    <row r="118" spans="1:9" x14ac:dyDescent="0.35">
      <c r="A118" s="158" t="s">
        <v>83</v>
      </c>
      <c r="B118" s="158" t="s">
        <v>84</v>
      </c>
      <c r="C118" s="159">
        <v>18</v>
      </c>
      <c r="D118" s="160">
        <v>8146</v>
      </c>
      <c r="E118" s="12"/>
      <c r="F118" s="12"/>
      <c r="G118" s="12"/>
      <c r="H118" s="12"/>
      <c r="I118" s="12"/>
    </row>
    <row r="119" spans="1:9" x14ac:dyDescent="0.35">
      <c r="A119" s="158" t="s">
        <v>85</v>
      </c>
      <c r="B119" s="158" t="s">
        <v>86</v>
      </c>
      <c r="C119" s="159">
        <v>4</v>
      </c>
      <c r="D119" s="160">
        <v>8147</v>
      </c>
      <c r="E119" s="12"/>
      <c r="F119" s="12"/>
      <c r="G119" s="12"/>
      <c r="H119" s="12"/>
      <c r="I119" s="12"/>
    </row>
    <row r="120" spans="1:9" x14ac:dyDescent="0.35">
      <c r="A120" s="158" t="s">
        <v>8</v>
      </c>
      <c r="B120" s="158">
        <v>500472303</v>
      </c>
      <c r="C120" s="159">
        <v>5</v>
      </c>
      <c r="D120" s="160">
        <v>8059</v>
      </c>
      <c r="E120" s="12"/>
      <c r="F120" s="12"/>
      <c r="G120" s="12"/>
      <c r="H120" s="12"/>
      <c r="I120" s="12"/>
    </row>
    <row r="121" spans="1:9" x14ac:dyDescent="0.35">
      <c r="A121" s="158" t="s">
        <v>87</v>
      </c>
      <c r="B121" s="158" t="s">
        <v>88</v>
      </c>
      <c r="C121" s="159">
        <v>1</v>
      </c>
      <c r="D121" s="160">
        <v>8143</v>
      </c>
      <c r="E121" s="12"/>
      <c r="F121" s="12"/>
      <c r="G121" s="12"/>
      <c r="H121" s="12"/>
      <c r="I121" s="12"/>
    </row>
    <row r="122" spans="1:9" x14ac:dyDescent="0.35">
      <c r="A122" s="158" t="s">
        <v>242</v>
      </c>
      <c r="B122" s="158" t="s">
        <v>243</v>
      </c>
      <c r="C122" s="159">
        <v>3</v>
      </c>
      <c r="D122" s="160">
        <v>8411</v>
      </c>
      <c r="E122" s="12"/>
      <c r="F122" s="12"/>
      <c r="G122" s="12"/>
      <c r="H122" s="12"/>
      <c r="I122" s="12"/>
    </row>
    <row r="123" spans="1:9" x14ac:dyDescent="0.35">
      <c r="A123" s="158" t="s">
        <v>30</v>
      </c>
      <c r="B123" s="158">
        <v>742718109</v>
      </c>
      <c r="C123" s="159">
        <v>15</v>
      </c>
      <c r="D123" s="160">
        <v>8037</v>
      </c>
      <c r="E123" s="12"/>
      <c r="F123" s="12"/>
      <c r="G123" s="12"/>
      <c r="H123" s="12"/>
      <c r="I123" s="12"/>
    </row>
    <row r="124" spans="1:9" x14ac:dyDescent="0.35">
      <c r="A124" s="158" t="s">
        <v>6</v>
      </c>
      <c r="B124" s="158" t="s">
        <v>89</v>
      </c>
      <c r="C124" s="159">
        <v>11</v>
      </c>
      <c r="D124" s="160">
        <v>8151</v>
      </c>
      <c r="E124" s="12"/>
      <c r="F124" s="12"/>
      <c r="G124" s="12"/>
      <c r="H124" s="12"/>
      <c r="I124" s="12"/>
    </row>
    <row r="125" spans="1:9" x14ac:dyDescent="0.35">
      <c r="A125" s="158" t="s">
        <v>324</v>
      </c>
      <c r="B125" s="158" t="s">
        <v>283</v>
      </c>
      <c r="C125" s="159">
        <v>3</v>
      </c>
      <c r="D125" s="160">
        <v>8441</v>
      </c>
      <c r="E125" s="12"/>
      <c r="F125" s="12"/>
      <c r="G125" s="12"/>
      <c r="H125" s="12"/>
      <c r="I125" s="12"/>
    </row>
    <row r="126" spans="1:9" x14ac:dyDescent="0.35">
      <c r="A126" s="158" t="s">
        <v>278</v>
      </c>
      <c r="B126" s="158">
        <v>767204100</v>
      </c>
      <c r="C126" s="159">
        <v>8</v>
      </c>
      <c r="D126" s="160">
        <v>8267</v>
      </c>
      <c r="E126" s="12"/>
      <c r="F126" s="12"/>
      <c r="G126" s="12"/>
      <c r="H126" s="12"/>
      <c r="I126" s="12"/>
    </row>
    <row r="127" spans="1:9" x14ac:dyDescent="0.35">
      <c r="A127" s="158" t="s">
        <v>863</v>
      </c>
      <c r="B127" s="158">
        <v>780259305</v>
      </c>
      <c r="C127" s="159">
        <v>2</v>
      </c>
      <c r="D127" s="160">
        <v>8255</v>
      </c>
      <c r="E127" s="12"/>
      <c r="F127" s="12"/>
      <c r="G127" s="12"/>
      <c r="H127" s="12"/>
      <c r="I127" s="12"/>
    </row>
    <row r="128" spans="1:9" x14ac:dyDescent="0.35">
      <c r="A128" s="158" t="s">
        <v>315</v>
      </c>
      <c r="B128" s="158" t="s">
        <v>299</v>
      </c>
      <c r="C128" s="159">
        <v>14</v>
      </c>
      <c r="D128" s="160">
        <v>8413</v>
      </c>
      <c r="E128" s="12"/>
      <c r="F128" s="12"/>
      <c r="G128" s="12"/>
      <c r="H128" s="12"/>
      <c r="I128" s="12"/>
    </row>
    <row r="129" spans="1:9" x14ac:dyDescent="0.35">
      <c r="A129" s="158" t="s">
        <v>106</v>
      </c>
      <c r="B129" s="158" t="s">
        <v>107</v>
      </c>
      <c r="C129" s="159">
        <v>6</v>
      </c>
      <c r="D129" s="160">
        <v>8209</v>
      </c>
      <c r="E129" s="12"/>
      <c r="F129" s="12"/>
      <c r="G129" s="12"/>
      <c r="H129" s="12"/>
      <c r="I129" s="12"/>
    </row>
    <row r="130" spans="1:9" x14ac:dyDescent="0.35">
      <c r="A130" s="158" t="s">
        <v>90</v>
      </c>
      <c r="B130" s="158" t="s">
        <v>91</v>
      </c>
      <c r="C130" s="159">
        <v>3</v>
      </c>
      <c r="D130" s="160">
        <v>8157</v>
      </c>
      <c r="E130" s="12"/>
      <c r="F130" s="12"/>
      <c r="G130" s="12"/>
      <c r="H130" s="12"/>
      <c r="I130" s="12"/>
    </row>
    <row r="131" spans="1:9" x14ac:dyDescent="0.35">
      <c r="A131" s="158" t="s">
        <v>285</v>
      </c>
      <c r="B131" s="158" t="s">
        <v>175</v>
      </c>
      <c r="C131" s="159">
        <v>3</v>
      </c>
      <c r="D131" s="160">
        <v>8256</v>
      </c>
      <c r="E131" s="12"/>
      <c r="F131" s="12"/>
      <c r="G131" s="12"/>
      <c r="H131" s="12"/>
      <c r="I131" s="12"/>
    </row>
    <row r="132" spans="1:9" x14ac:dyDescent="0.35">
      <c r="A132" s="158" t="s">
        <v>92</v>
      </c>
      <c r="B132" s="158" t="s">
        <v>93</v>
      </c>
      <c r="C132" s="159">
        <v>6</v>
      </c>
      <c r="D132" s="160">
        <v>8160</v>
      </c>
      <c r="E132" s="12"/>
      <c r="F132" s="12"/>
      <c r="G132" s="12"/>
      <c r="H132" s="12"/>
      <c r="I132" s="12"/>
    </row>
    <row r="133" spans="1:9" x14ac:dyDescent="0.35">
      <c r="A133" s="158" t="s">
        <v>627</v>
      </c>
      <c r="B133" s="158" t="s">
        <v>195</v>
      </c>
      <c r="C133" s="159">
        <v>8</v>
      </c>
      <c r="D133" s="160">
        <v>8294</v>
      </c>
      <c r="E133" s="12"/>
      <c r="F133" s="12"/>
      <c r="G133" s="12"/>
      <c r="H133" s="12"/>
      <c r="I133" s="12"/>
    </row>
    <row r="134" spans="1:9" x14ac:dyDescent="0.35">
      <c r="A134" s="158" t="s">
        <v>271</v>
      </c>
      <c r="B134" s="158" t="s">
        <v>265</v>
      </c>
      <c r="C134" s="159">
        <v>2</v>
      </c>
      <c r="D134" s="160">
        <v>8435</v>
      </c>
      <c r="E134" s="12"/>
      <c r="F134" s="12"/>
      <c r="G134" s="12"/>
      <c r="H134" s="12"/>
      <c r="I134" s="12"/>
    </row>
    <row r="135" spans="1:9" x14ac:dyDescent="0.35">
      <c r="A135" s="158" t="s">
        <v>94</v>
      </c>
      <c r="B135" s="158" t="s">
        <v>95</v>
      </c>
      <c r="C135" s="159">
        <v>12</v>
      </c>
      <c r="D135" s="160">
        <v>8154</v>
      </c>
      <c r="E135" s="12"/>
      <c r="F135" s="12"/>
      <c r="G135" s="12"/>
      <c r="H135" s="12"/>
      <c r="I135" s="12"/>
    </row>
    <row r="136" spans="1:9" x14ac:dyDescent="0.35">
      <c r="A136" s="158" t="s">
        <v>96</v>
      </c>
      <c r="B136" s="158" t="s">
        <v>97</v>
      </c>
      <c r="C136" s="159">
        <v>8</v>
      </c>
      <c r="D136" s="160">
        <v>8165</v>
      </c>
      <c r="E136" s="12"/>
      <c r="F136" s="12"/>
      <c r="G136" s="12"/>
      <c r="H136" s="12"/>
      <c r="I136" s="12"/>
    </row>
    <row r="137" spans="1:9" x14ac:dyDescent="0.35">
      <c r="A137" s="158" t="s">
        <v>190</v>
      </c>
      <c r="B137" s="158" t="s">
        <v>197</v>
      </c>
      <c r="C137" s="159">
        <v>9</v>
      </c>
      <c r="D137" s="160">
        <v>8297</v>
      </c>
      <c r="E137" s="12"/>
      <c r="F137" s="12"/>
      <c r="G137" s="12"/>
      <c r="H137" s="12"/>
      <c r="I137" s="12"/>
    </row>
    <row r="138" spans="1:9" x14ac:dyDescent="0.35">
      <c r="A138" s="158" t="s">
        <v>580</v>
      </c>
      <c r="B138" s="158" t="s">
        <v>179</v>
      </c>
      <c r="C138" s="159">
        <v>1</v>
      </c>
      <c r="D138" s="160">
        <v>8211</v>
      </c>
      <c r="E138" s="12"/>
      <c r="F138" s="12"/>
      <c r="G138" s="12"/>
      <c r="H138" s="12"/>
      <c r="I138" s="12"/>
    </row>
    <row r="139" spans="1:9" x14ac:dyDescent="0.35">
      <c r="A139" s="158" t="s">
        <v>31</v>
      </c>
      <c r="B139" s="158">
        <v>879382208</v>
      </c>
      <c r="C139" s="159">
        <v>8</v>
      </c>
      <c r="D139" s="160">
        <v>8062</v>
      </c>
      <c r="E139" s="12"/>
      <c r="F139" s="12"/>
      <c r="G139" s="12"/>
      <c r="H139" s="12"/>
      <c r="I139" s="12"/>
    </row>
    <row r="140" spans="1:9" x14ac:dyDescent="0.35">
      <c r="A140" s="158" t="s">
        <v>263</v>
      </c>
      <c r="B140" s="158">
        <v>880890108</v>
      </c>
      <c r="C140" s="159">
        <v>4</v>
      </c>
      <c r="D140" s="160">
        <v>8432</v>
      </c>
      <c r="E140" s="12"/>
      <c r="F140" s="12"/>
      <c r="G140" s="12"/>
      <c r="H140" s="12"/>
      <c r="I140" s="12"/>
    </row>
    <row r="141" spans="1:9" x14ac:dyDescent="0.35">
      <c r="A141" s="158" t="s">
        <v>7</v>
      </c>
      <c r="B141" s="158" t="s">
        <v>98</v>
      </c>
      <c r="C141" s="159">
        <v>5</v>
      </c>
      <c r="D141" s="160">
        <v>8168</v>
      </c>
      <c r="E141" s="12"/>
      <c r="F141" s="12"/>
      <c r="G141" s="12"/>
      <c r="H141" s="12"/>
      <c r="I141" s="12"/>
    </row>
    <row r="142" spans="1:9" x14ac:dyDescent="0.35">
      <c r="A142" s="158" t="s">
        <v>44</v>
      </c>
      <c r="B142" s="158" t="s">
        <v>300</v>
      </c>
      <c r="C142" s="159">
        <v>2</v>
      </c>
      <c r="D142" s="160">
        <v>8080</v>
      </c>
      <c r="E142" s="12"/>
      <c r="F142" s="12"/>
      <c r="G142" s="12"/>
      <c r="H142" s="12"/>
      <c r="I142" s="12"/>
    </row>
    <row r="143" spans="1:9" x14ac:dyDescent="0.35">
      <c r="A143" s="158" t="s">
        <v>62</v>
      </c>
      <c r="B143" s="158" t="s">
        <v>63</v>
      </c>
      <c r="C143" s="159">
        <v>21</v>
      </c>
      <c r="D143" s="160">
        <v>8117</v>
      </c>
      <c r="E143" s="12"/>
      <c r="F143" s="12"/>
      <c r="G143" s="12"/>
      <c r="H143" s="12"/>
      <c r="I143" s="12"/>
    </row>
    <row r="144" spans="1:9" x14ac:dyDescent="0.35">
      <c r="A144" s="158" t="s">
        <v>64</v>
      </c>
      <c r="B144" s="158" t="s">
        <v>65</v>
      </c>
      <c r="C144" s="159">
        <v>32</v>
      </c>
      <c r="D144" s="160">
        <v>8176</v>
      </c>
      <c r="E144" s="12"/>
      <c r="F144" s="12"/>
      <c r="G144" s="12"/>
      <c r="H144" s="12"/>
      <c r="I144" s="12"/>
    </row>
    <row r="145" spans="1:9" x14ac:dyDescent="0.35">
      <c r="A145" s="158" t="s">
        <v>636</v>
      </c>
      <c r="B145" s="158" t="s">
        <v>318</v>
      </c>
      <c r="C145" s="159">
        <v>3</v>
      </c>
      <c r="D145" s="160">
        <v>8213</v>
      </c>
      <c r="E145" s="12"/>
      <c r="F145" s="12"/>
      <c r="G145" s="12"/>
      <c r="H145" s="12"/>
      <c r="I145" s="12"/>
    </row>
    <row r="146" spans="1:9" x14ac:dyDescent="0.35">
      <c r="A146" s="158" t="s">
        <v>108</v>
      </c>
      <c r="B146" s="158" t="s">
        <v>109</v>
      </c>
      <c r="C146" s="159">
        <v>15</v>
      </c>
      <c r="D146" s="160">
        <v>8214</v>
      </c>
      <c r="E146" s="12"/>
      <c r="F146" s="12"/>
      <c r="G146" s="12"/>
      <c r="H146" s="12"/>
      <c r="I146" s="12"/>
    </row>
    <row r="147" spans="1:9" x14ac:dyDescent="0.35">
      <c r="A147" s="158" t="s">
        <v>273</v>
      </c>
      <c r="B147" s="158" t="s">
        <v>266</v>
      </c>
      <c r="C147" s="159">
        <v>6</v>
      </c>
      <c r="D147" s="160">
        <v>8437</v>
      </c>
      <c r="E147" s="12"/>
      <c r="F147" s="12"/>
      <c r="G147" s="12"/>
      <c r="H147" s="12"/>
      <c r="I147" s="12"/>
    </row>
    <row r="148" spans="1:9" x14ac:dyDescent="0.35">
      <c r="A148" s="158" t="s">
        <v>288</v>
      </c>
      <c r="B148" s="158" t="s">
        <v>305</v>
      </c>
      <c r="C148" s="159">
        <v>2</v>
      </c>
      <c r="D148" s="160">
        <v>8169</v>
      </c>
      <c r="E148" s="12"/>
      <c r="F148" s="12"/>
      <c r="G148" s="12"/>
      <c r="H148" s="12"/>
      <c r="I148" s="12"/>
    </row>
    <row r="149" spans="1:9" x14ac:dyDescent="0.35">
      <c r="A149" s="158" t="s">
        <v>186</v>
      </c>
      <c r="B149" s="158" t="s">
        <v>193</v>
      </c>
      <c r="C149" s="159">
        <v>5</v>
      </c>
      <c r="D149" s="160">
        <v>8287</v>
      </c>
      <c r="E149" s="12"/>
      <c r="F149" s="12"/>
      <c r="G149" s="12"/>
      <c r="H149" s="12"/>
      <c r="I149" s="12"/>
    </row>
    <row r="150" spans="1:9" x14ac:dyDescent="0.35">
      <c r="A150" s="158" t="s">
        <v>585</v>
      </c>
      <c r="B150" s="158" t="s">
        <v>586</v>
      </c>
      <c r="C150" s="159">
        <v>3</v>
      </c>
      <c r="D150" s="160">
        <v>8215</v>
      </c>
      <c r="E150" s="12"/>
      <c r="F150" s="12"/>
      <c r="G150" s="12"/>
      <c r="H150" s="12"/>
      <c r="I150" s="12"/>
    </row>
    <row r="151" spans="1:9" x14ac:dyDescent="0.35">
      <c r="A151" s="158" t="s">
        <v>269</v>
      </c>
      <c r="B151" s="158" t="s">
        <v>301</v>
      </c>
      <c r="C151" s="159">
        <v>3</v>
      </c>
      <c r="D151" s="160">
        <v>8433</v>
      </c>
      <c r="E151" s="12"/>
      <c r="F151" s="12"/>
      <c r="G151" s="12"/>
      <c r="H151" s="12"/>
      <c r="I151" s="12"/>
    </row>
    <row r="152" spans="1:9" x14ac:dyDescent="0.35">
      <c r="A152" s="158" t="s">
        <v>442</v>
      </c>
      <c r="B152" s="158" t="s">
        <v>443</v>
      </c>
      <c r="C152" s="159">
        <v>5</v>
      </c>
      <c r="D152" s="160">
        <v>8042</v>
      </c>
      <c r="E152" s="12"/>
      <c r="F152" s="12"/>
      <c r="G152" s="12"/>
      <c r="H152" s="12"/>
      <c r="I152" s="12"/>
    </row>
    <row r="153" spans="1:9" x14ac:dyDescent="0.35">
      <c r="A153" s="158" t="s">
        <v>187</v>
      </c>
      <c r="B153" s="158" t="s">
        <v>194</v>
      </c>
      <c r="C153" s="159">
        <v>4</v>
      </c>
      <c r="D153" s="160">
        <v>8288</v>
      </c>
      <c r="E153" s="12"/>
      <c r="F153" s="12"/>
      <c r="G153" s="12"/>
      <c r="H153" s="12"/>
      <c r="I153" s="12"/>
    </row>
    <row r="154" spans="1:9" x14ac:dyDescent="0.35">
      <c r="A154" s="158" t="s">
        <v>9</v>
      </c>
      <c r="B154" s="158" t="s">
        <v>302</v>
      </c>
      <c r="C154" s="159">
        <v>1</v>
      </c>
      <c r="D154" s="160">
        <v>8064</v>
      </c>
      <c r="E154" s="12"/>
      <c r="F154" s="12"/>
      <c r="G154" s="12"/>
      <c r="H154" s="12"/>
      <c r="I154" s="12"/>
    </row>
    <row r="155" spans="1:9" x14ac:dyDescent="0.35">
      <c r="A155" s="158" t="s">
        <v>32</v>
      </c>
      <c r="B155" s="158">
        <v>931142103</v>
      </c>
      <c r="C155" s="159">
        <v>18</v>
      </c>
      <c r="D155" s="160">
        <v>8044</v>
      </c>
      <c r="E155" s="12"/>
      <c r="F155" s="12"/>
      <c r="G155" s="12"/>
      <c r="H155" s="12"/>
      <c r="I155" s="12"/>
    </row>
    <row r="156" spans="1:9" x14ac:dyDescent="0.35">
      <c r="A156" s="158" t="s">
        <v>33</v>
      </c>
      <c r="B156" s="158">
        <v>949746101</v>
      </c>
      <c r="C156" s="159">
        <v>5</v>
      </c>
      <c r="D156" s="160">
        <v>8047</v>
      </c>
      <c r="E156" s="12"/>
      <c r="F156" s="12"/>
      <c r="G156" s="12"/>
      <c r="H156" s="12"/>
      <c r="I156" s="12"/>
    </row>
    <row r="157" spans="1:9" x14ac:dyDescent="0.35">
      <c r="A157" s="158" t="s">
        <v>319</v>
      </c>
      <c r="B157" s="158" t="s">
        <v>303</v>
      </c>
      <c r="C157" s="159">
        <v>2</v>
      </c>
      <c r="D157" s="160">
        <v>8397</v>
      </c>
      <c r="E157" s="12"/>
      <c r="F157" s="12"/>
      <c r="G157" s="12"/>
      <c r="H157" s="12"/>
      <c r="I157" s="12"/>
    </row>
    <row r="158" spans="1:9" x14ac:dyDescent="0.35">
      <c r="A158" s="158" t="s">
        <v>888</v>
      </c>
      <c r="B158" s="158" t="s">
        <v>360</v>
      </c>
      <c r="C158" s="159">
        <v>24</v>
      </c>
      <c r="D158" s="160">
        <v>8467</v>
      </c>
      <c r="E158" s="12"/>
      <c r="F158" s="12"/>
      <c r="G158" s="12"/>
      <c r="H158" s="12"/>
      <c r="I158" s="12"/>
    </row>
    <row r="159" spans="1:9" x14ac:dyDescent="0.35">
      <c r="A159" s="158" t="s">
        <v>332</v>
      </c>
      <c r="B159" s="158" t="s">
        <v>361</v>
      </c>
      <c r="C159" s="159">
        <v>144</v>
      </c>
      <c r="D159" s="160">
        <v>8468</v>
      </c>
      <c r="E159" s="12"/>
      <c r="F159" s="12"/>
      <c r="G159" s="12"/>
      <c r="H159" s="12"/>
      <c r="I159" s="12"/>
    </row>
    <row r="160" spans="1:9" x14ac:dyDescent="0.35">
      <c r="A160" s="158" t="s">
        <v>333</v>
      </c>
      <c r="B160" s="158" t="s">
        <v>362</v>
      </c>
      <c r="C160" s="159">
        <v>24</v>
      </c>
      <c r="D160" s="160">
        <v>8469</v>
      </c>
      <c r="E160" s="12"/>
      <c r="F160" s="12"/>
      <c r="G160" s="12"/>
      <c r="H160" s="12"/>
      <c r="I160" s="12"/>
    </row>
    <row r="161" spans="1:9" x14ac:dyDescent="0.35">
      <c r="A161" s="158" t="s">
        <v>334</v>
      </c>
      <c r="B161" s="158" t="s">
        <v>363</v>
      </c>
      <c r="C161" s="159">
        <v>44</v>
      </c>
      <c r="D161" s="160">
        <v>8470</v>
      </c>
      <c r="E161" s="12"/>
      <c r="F161" s="12"/>
      <c r="G161" s="12"/>
      <c r="H161" s="12"/>
      <c r="I161" s="12"/>
    </row>
    <row r="162" spans="1:9" x14ac:dyDescent="0.35">
      <c r="A162" s="158" t="s">
        <v>335</v>
      </c>
      <c r="B162" s="158" t="s">
        <v>364</v>
      </c>
      <c r="C162" s="159">
        <v>13</v>
      </c>
      <c r="D162" s="160">
        <v>8471</v>
      </c>
      <c r="E162" s="12"/>
      <c r="F162" s="12"/>
      <c r="G162" s="12"/>
      <c r="H162" s="12"/>
      <c r="I162" s="12"/>
    </row>
    <row r="163" spans="1:9" x14ac:dyDescent="0.35">
      <c r="A163" s="158" t="s">
        <v>336</v>
      </c>
      <c r="B163" s="158" t="s">
        <v>365</v>
      </c>
      <c r="C163" s="159">
        <v>4</v>
      </c>
      <c r="D163" s="160">
        <v>8473</v>
      </c>
      <c r="E163" s="12"/>
      <c r="F163" s="12"/>
      <c r="G163" s="12"/>
      <c r="H163" s="12"/>
      <c r="I163" s="12"/>
    </row>
    <row r="164" spans="1:9" x14ac:dyDescent="0.35">
      <c r="A164" s="158" t="s">
        <v>337</v>
      </c>
      <c r="B164" s="158" t="s">
        <v>366</v>
      </c>
      <c r="C164" s="159">
        <v>48</v>
      </c>
      <c r="D164" s="160">
        <v>8474</v>
      </c>
      <c r="E164" s="12"/>
      <c r="F164" s="12"/>
      <c r="G164" s="12"/>
      <c r="H164" s="12"/>
      <c r="I164" s="12"/>
    </row>
    <row r="165" spans="1:9" x14ac:dyDescent="0.35">
      <c r="A165" s="158" t="s">
        <v>338</v>
      </c>
      <c r="B165" s="158" t="s">
        <v>367</v>
      </c>
      <c r="C165" s="159">
        <v>22</v>
      </c>
      <c r="D165" s="160">
        <v>8476</v>
      </c>
      <c r="E165" s="12"/>
      <c r="F165" s="12"/>
      <c r="G165" s="12"/>
      <c r="H165" s="12"/>
      <c r="I165" s="12"/>
    </row>
    <row r="166" spans="1:9" x14ac:dyDescent="0.35">
      <c r="A166" s="158" t="s">
        <v>339</v>
      </c>
      <c r="B166" s="158" t="s">
        <v>368</v>
      </c>
      <c r="C166" s="159">
        <v>8</v>
      </c>
      <c r="D166" s="160">
        <v>8477</v>
      </c>
      <c r="E166" s="12"/>
      <c r="F166" s="12"/>
      <c r="G166" s="12"/>
      <c r="H166" s="12"/>
      <c r="I166" s="12"/>
    </row>
    <row r="167" spans="1:9" x14ac:dyDescent="0.35">
      <c r="A167" s="158" t="s">
        <v>340</v>
      </c>
      <c r="B167" s="158" t="s">
        <v>369</v>
      </c>
      <c r="C167" s="159">
        <v>18</v>
      </c>
      <c r="D167" s="160">
        <v>8478</v>
      </c>
      <c r="E167" s="12"/>
      <c r="F167" s="12"/>
      <c r="G167" s="12"/>
      <c r="H167" s="12"/>
      <c r="I167" s="12"/>
    </row>
    <row r="168" spans="1:9" x14ac:dyDescent="0.35">
      <c r="A168" s="158" t="s">
        <v>341</v>
      </c>
      <c r="B168" s="158" t="s">
        <v>370</v>
      </c>
      <c r="C168" s="159">
        <v>15</v>
      </c>
      <c r="D168" s="160">
        <v>8479</v>
      </c>
      <c r="E168" s="12"/>
      <c r="F168" s="12"/>
      <c r="G168" s="12"/>
      <c r="H168" s="12"/>
      <c r="I168" s="12"/>
    </row>
    <row r="169" spans="1:9" x14ac:dyDescent="0.35">
      <c r="A169" s="158" t="s">
        <v>342</v>
      </c>
      <c r="B169" s="158" t="s">
        <v>371</v>
      </c>
      <c r="C169" s="159">
        <v>10</v>
      </c>
      <c r="D169" s="160">
        <v>8481</v>
      </c>
      <c r="E169" s="12"/>
      <c r="F169" s="12"/>
      <c r="G169" s="12"/>
      <c r="H169" s="12"/>
      <c r="I169" s="12"/>
    </row>
    <row r="170" spans="1:9" x14ac:dyDescent="0.35">
      <c r="A170" s="158" t="s">
        <v>343</v>
      </c>
      <c r="B170" s="158" t="s">
        <v>372</v>
      </c>
      <c r="C170" s="159">
        <v>0.25</v>
      </c>
      <c r="D170" s="160">
        <v>8482</v>
      </c>
      <c r="E170" s="12"/>
      <c r="F170" s="12"/>
      <c r="G170" s="12"/>
      <c r="H170" s="12"/>
      <c r="I170" s="12"/>
    </row>
    <row r="171" spans="1:9" x14ac:dyDescent="0.35">
      <c r="A171" s="158" t="s">
        <v>344</v>
      </c>
      <c r="B171" s="158" t="s">
        <v>373</v>
      </c>
      <c r="C171" s="159">
        <v>2</v>
      </c>
      <c r="D171" s="160">
        <v>8483</v>
      </c>
      <c r="E171" s="12"/>
      <c r="F171" s="12"/>
      <c r="G171" s="12"/>
      <c r="H171" s="12"/>
      <c r="I171" s="12"/>
    </row>
    <row r="172" spans="1:9" x14ac:dyDescent="0.35">
      <c r="A172" s="158" t="s">
        <v>345</v>
      </c>
      <c r="B172" s="158" t="s">
        <v>374</v>
      </c>
      <c r="C172" s="159">
        <v>1</v>
      </c>
      <c r="D172" s="160">
        <v>8484</v>
      </c>
      <c r="E172" s="12"/>
      <c r="F172" s="12"/>
      <c r="G172" s="12"/>
      <c r="H172" s="12"/>
      <c r="I172" s="12"/>
    </row>
    <row r="173" spans="1:9" x14ac:dyDescent="0.35">
      <c r="A173" s="158" t="s">
        <v>346</v>
      </c>
      <c r="B173" s="158" t="s">
        <v>375</v>
      </c>
      <c r="C173" s="159">
        <v>2</v>
      </c>
      <c r="D173" s="160">
        <v>8485</v>
      </c>
      <c r="E173" s="12"/>
      <c r="F173" s="12"/>
      <c r="G173" s="12"/>
      <c r="H173" s="12"/>
      <c r="I173" s="12"/>
    </row>
    <row r="174" spans="1:9" x14ac:dyDescent="0.35">
      <c r="A174" s="158" t="s">
        <v>347</v>
      </c>
      <c r="B174" s="158" t="s">
        <v>376</v>
      </c>
      <c r="C174" s="159">
        <v>3</v>
      </c>
      <c r="D174" s="160">
        <v>8487</v>
      </c>
      <c r="E174" s="12"/>
      <c r="F174" s="12"/>
      <c r="G174" s="12"/>
      <c r="H174" s="12"/>
      <c r="I174" s="12"/>
    </row>
    <row r="175" spans="1:9" x14ac:dyDescent="0.35">
      <c r="A175" s="158" t="s">
        <v>348</v>
      </c>
      <c r="B175" s="158" t="s">
        <v>377</v>
      </c>
      <c r="C175" s="159">
        <v>1</v>
      </c>
      <c r="D175" s="160">
        <v>8488</v>
      </c>
      <c r="E175" s="12"/>
      <c r="F175" s="12"/>
      <c r="G175" s="12"/>
      <c r="H175" s="12"/>
      <c r="I175" s="12"/>
    </row>
    <row r="176" spans="1:9" x14ac:dyDescent="0.35">
      <c r="A176" s="158" t="s">
        <v>349</v>
      </c>
      <c r="B176" s="158" t="s">
        <v>378</v>
      </c>
      <c r="C176" s="159">
        <v>6</v>
      </c>
      <c r="D176" s="160">
        <v>8489</v>
      </c>
      <c r="E176" s="12"/>
      <c r="F176" s="12"/>
      <c r="G176" s="12"/>
      <c r="H176" s="12"/>
      <c r="I176" s="12"/>
    </row>
    <row r="177" spans="1:9" x14ac:dyDescent="0.35">
      <c r="A177" s="158" t="s">
        <v>350</v>
      </c>
      <c r="B177" s="158" t="s">
        <v>441</v>
      </c>
      <c r="C177" s="159">
        <v>1</v>
      </c>
      <c r="D177" s="160">
        <v>8490</v>
      </c>
      <c r="E177" s="12"/>
      <c r="F177" s="12"/>
      <c r="G177" s="12"/>
      <c r="H177" s="12"/>
      <c r="I177" s="12"/>
    </row>
    <row r="178" spans="1:9" x14ac:dyDescent="0.35">
      <c r="A178" s="158" t="s">
        <v>351</v>
      </c>
      <c r="B178" s="158" t="s">
        <v>379</v>
      </c>
      <c r="C178" s="159">
        <v>2</v>
      </c>
      <c r="D178" s="160">
        <v>8491</v>
      </c>
      <c r="E178" s="12"/>
      <c r="F178" s="12"/>
      <c r="G178" s="12"/>
      <c r="H178" s="12"/>
      <c r="I178" s="12"/>
    </row>
    <row r="179" spans="1:9" x14ac:dyDescent="0.35">
      <c r="A179" s="158" t="s">
        <v>352</v>
      </c>
      <c r="B179" s="158" t="s">
        <v>380</v>
      </c>
      <c r="C179" s="159">
        <v>4</v>
      </c>
      <c r="D179" s="160">
        <v>8492</v>
      </c>
      <c r="E179" s="12"/>
      <c r="F179" s="12"/>
      <c r="G179" s="12"/>
      <c r="H179" s="12"/>
      <c r="I179" s="12"/>
    </row>
    <row r="180" spans="1:9" x14ac:dyDescent="0.35">
      <c r="A180" s="158" t="s">
        <v>353</v>
      </c>
      <c r="B180" s="158" t="s">
        <v>381</v>
      </c>
      <c r="C180" s="159">
        <v>24</v>
      </c>
      <c r="D180" s="160">
        <v>8493</v>
      </c>
      <c r="E180" s="12"/>
      <c r="F180" s="12"/>
      <c r="G180" s="12"/>
      <c r="H180" s="12"/>
      <c r="I180" s="12"/>
    </row>
    <row r="181" spans="1:9" x14ac:dyDescent="0.35">
      <c r="A181" s="158" t="s">
        <v>354</v>
      </c>
      <c r="B181" s="158" t="s">
        <v>382</v>
      </c>
      <c r="C181" s="159">
        <v>13</v>
      </c>
      <c r="D181" s="160">
        <v>8494</v>
      </c>
      <c r="E181" s="12"/>
      <c r="F181" s="12"/>
      <c r="G181" s="12"/>
      <c r="H181" s="12"/>
      <c r="I181" s="12"/>
    </row>
    <row r="182" spans="1:9" x14ac:dyDescent="0.35">
      <c r="A182" s="158" t="s">
        <v>355</v>
      </c>
      <c r="B182" s="158" t="s">
        <v>383</v>
      </c>
      <c r="C182" s="159">
        <v>18</v>
      </c>
      <c r="D182" s="160">
        <v>8495</v>
      </c>
      <c r="E182" s="12"/>
      <c r="F182" s="12"/>
      <c r="G182" s="12"/>
      <c r="H182" s="12"/>
      <c r="I182" s="12"/>
    </row>
    <row r="183" spans="1:9" x14ac:dyDescent="0.35">
      <c r="A183" s="158" t="s">
        <v>356</v>
      </c>
      <c r="B183" s="158" t="s">
        <v>384</v>
      </c>
      <c r="C183" s="159">
        <v>0.5</v>
      </c>
      <c r="D183" s="160">
        <v>8496</v>
      </c>
      <c r="E183" s="12"/>
      <c r="F183" s="12"/>
      <c r="G183" s="12"/>
      <c r="H183" s="12"/>
      <c r="I183" s="12"/>
    </row>
    <row r="184" spans="1:9" x14ac:dyDescent="0.35">
      <c r="A184" s="158" t="s">
        <v>357</v>
      </c>
      <c r="B184" s="158" t="s">
        <v>385</v>
      </c>
      <c r="C184" s="159">
        <v>1</v>
      </c>
      <c r="D184" s="160">
        <v>8497</v>
      </c>
      <c r="E184" s="12"/>
      <c r="F184" s="12"/>
      <c r="G184" s="12"/>
      <c r="H184" s="12"/>
      <c r="I184" s="12"/>
    </row>
    <row r="185" spans="1:9" x14ac:dyDescent="0.35">
      <c r="A185" s="158" t="s">
        <v>358</v>
      </c>
      <c r="B185" s="158" t="s">
        <v>386</v>
      </c>
      <c r="C185" s="159">
        <v>1</v>
      </c>
      <c r="D185" s="160">
        <v>8498</v>
      </c>
      <c r="E185" s="12"/>
      <c r="F185" s="12"/>
      <c r="G185" s="12"/>
      <c r="H185" s="12"/>
      <c r="I185" s="12"/>
    </row>
    <row r="186" spans="1:9" x14ac:dyDescent="0.35">
      <c r="A186" s="158" t="s">
        <v>359</v>
      </c>
      <c r="B186" s="158" t="s">
        <v>387</v>
      </c>
      <c r="C186" s="159">
        <v>18</v>
      </c>
      <c r="D186" s="160">
        <v>8499</v>
      </c>
      <c r="E186" s="12"/>
      <c r="F186" s="12"/>
      <c r="G186" s="12"/>
      <c r="H186" s="12"/>
      <c r="I186" s="12"/>
    </row>
    <row r="187" spans="1:9" x14ac:dyDescent="0.35">
      <c r="A187" s="158" t="s">
        <v>388</v>
      </c>
      <c r="B187" s="158" t="s">
        <v>406</v>
      </c>
      <c r="C187" s="159">
        <v>9</v>
      </c>
      <c r="D187" s="160">
        <v>8523</v>
      </c>
      <c r="E187" s="12"/>
      <c r="F187" s="12"/>
      <c r="G187" s="12"/>
      <c r="H187" s="12"/>
      <c r="I187" s="12"/>
    </row>
    <row r="188" spans="1:9" x14ac:dyDescent="0.35">
      <c r="A188" s="158" t="s">
        <v>389</v>
      </c>
      <c r="B188" s="158" t="s">
        <v>407</v>
      </c>
      <c r="C188" s="159">
        <v>11</v>
      </c>
      <c r="D188" s="160">
        <v>8501</v>
      </c>
      <c r="E188" s="12"/>
      <c r="F188" s="12"/>
      <c r="G188" s="12"/>
      <c r="H188" s="12"/>
      <c r="I188" s="12"/>
    </row>
    <row r="189" spans="1:9" x14ac:dyDescent="0.35">
      <c r="A189" s="158" t="s">
        <v>390</v>
      </c>
      <c r="B189" s="158" t="s">
        <v>408</v>
      </c>
      <c r="C189" s="159">
        <v>0.33333333333333331</v>
      </c>
      <c r="D189" s="160">
        <v>8502</v>
      </c>
      <c r="E189" s="12"/>
      <c r="F189" s="12"/>
      <c r="G189" s="12"/>
      <c r="H189" s="12"/>
      <c r="I189" s="12"/>
    </row>
    <row r="190" spans="1:9" x14ac:dyDescent="0.35">
      <c r="A190" s="158" t="s">
        <v>391</v>
      </c>
      <c r="B190" s="158" t="s">
        <v>587</v>
      </c>
      <c r="C190" s="159">
        <v>1</v>
      </c>
      <c r="D190" s="160">
        <v>8503</v>
      </c>
      <c r="E190" s="12"/>
      <c r="F190" s="12"/>
      <c r="G190" s="12"/>
      <c r="H190" s="12"/>
      <c r="I190" s="12"/>
    </row>
    <row r="191" spans="1:9" x14ac:dyDescent="0.35">
      <c r="A191" s="158" t="s">
        <v>392</v>
      </c>
      <c r="B191" s="158" t="s">
        <v>409</v>
      </c>
      <c r="C191" s="159">
        <v>4</v>
      </c>
      <c r="D191" s="160">
        <v>8505</v>
      </c>
      <c r="E191" s="12"/>
      <c r="F191" s="12"/>
      <c r="G191" s="12"/>
      <c r="H191" s="12"/>
      <c r="I191" s="12"/>
    </row>
    <row r="192" spans="1:9" x14ac:dyDescent="0.35">
      <c r="A192" s="158" t="s">
        <v>393</v>
      </c>
      <c r="B192" s="158" t="s">
        <v>410</v>
      </c>
      <c r="C192" s="159">
        <v>14</v>
      </c>
      <c r="D192" s="160">
        <v>8506</v>
      </c>
      <c r="E192" s="12"/>
      <c r="F192" s="12"/>
      <c r="G192" s="12"/>
      <c r="H192" s="12"/>
      <c r="I192" s="12"/>
    </row>
    <row r="193" spans="1:9" x14ac:dyDescent="0.35">
      <c r="A193" s="158" t="s">
        <v>445</v>
      </c>
      <c r="B193" s="158" t="s">
        <v>444</v>
      </c>
      <c r="C193" s="159">
        <v>2</v>
      </c>
      <c r="D193" s="160">
        <v>8507</v>
      </c>
      <c r="E193" s="12"/>
      <c r="F193" s="12"/>
      <c r="G193" s="12"/>
      <c r="H193" s="12"/>
      <c r="I193" s="12"/>
    </row>
    <row r="194" spans="1:9" x14ac:dyDescent="0.35">
      <c r="A194" s="158" t="s">
        <v>584</v>
      </c>
      <c r="B194" s="158" t="s">
        <v>440</v>
      </c>
      <c r="C194" s="159">
        <v>5</v>
      </c>
      <c r="D194" s="160">
        <v>8508</v>
      </c>
      <c r="E194" s="12"/>
      <c r="F194" s="12"/>
      <c r="G194" s="12"/>
      <c r="H194" s="12"/>
      <c r="I194" s="12"/>
    </row>
    <row r="195" spans="1:9" x14ac:dyDescent="0.35">
      <c r="A195" s="158" t="s">
        <v>394</v>
      </c>
      <c r="B195" s="158" t="s">
        <v>411</v>
      </c>
      <c r="C195" s="159">
        <v>0.25</v>
      </c>
      <c r="D195" s="160">
        <v>8509</v>
      </c>
      <c r="E195" s="12"/>
      <c r="F195" s="12"/>
      <c r="G195" s="12"/>
      <c r="H195" s="12"/>
      <c r="I195" s="12"/>
    </row>
    <row r="196" spans="1:9" x14ac:dyDescent="0.35">
      <c r="A196" s="158" t="s">
        <v>395</v>
      </c>
      <c r="B196" s="158" t="s">
        <v>412</v>
      </c>
      <c r="C196" s="159">
        <v>0.33333333333333331</v>
      </c>
      <c r="D196" s="160">
        <v>8510</v>
      </c>
      <c r="E196" s="12"/>
      <c r="F196" s="12"/>
      <c r="G196" s="12"/>
      <c r="H196" s="12"/>
      <c r="I196" s="12"/>
    </row>
    <row r="197" spans="1:9" x14ac:dyDescent="0.35">
      <c r="A197" s="158" t="s">
        <v>397</v>
      </c>
      <c r="B197" s="158" t="s">
        <v>413</v>
      </c>
      <c r="C197" s="159">
        <v>0.5</v>
      </c>
      <c r="D197" s="160">
        <v>8512</v>
      </c>
      <c r="E197" s="12"/>
      <c r="F197" s="12"/>
      <c r="G197" s="12"/>
      <c r="H197" s="12"/>
      <c r="I197" s="12"/>
    </row>
    <row r="198" spans="1:9" x14ac:dyDescent="0.35">
      <c r="A198" s="158" t="s">
        <v>398</v>
      </c>
      <c r="B198" s="158" t="s">
        <v>414</v>
      </c>
      <c r="C198" s="159">
        <v>6</v>
      </c>
      <c r="D198" s="160">
        <v>8513</v>
      </c>
      <c r="E198" s="12"/>
      <c r="F198" s="12"/>
      <c r="G198" s="12"/>
      <c r="H198" s="12"/>
      <c r="I198" s="12"/>
    </row>
    <row r="199" spans="1:9" x14ac:dyDescent="0.35">
      <c r="A199" s="158" t="s">
        <v>399</v>
      </c>
      <c r="B199" s="158" t="s">
        <v>415</v>
      </c>
      <c r="C199" s="159">
        <v>1</v>
      </c>
      <c r="D199" s="160">
        <v>8514</v>
      </c>
      <c r="E199" s="12"/>
      <c r="F199" s="12"/>
      <c r="G199" s="12"/>
      <c r="H199" s="12"/>
      <c r="I199" s="12"/>
    </row>
    <row r="200" spans="1:9" x14ac:dyDescent="0.35">
      <c r="A200" s="158" t="s">
        <v>400</v>
      </c>
      <c r="B200" s="158" t="s">
        <v>416</v>
      </c>
      <c r="C200" s="159">
        <v>1</v>
      </c>
      <c r="D200" s="160">
        <v>8515</v>
      </c>
      <c r="E200" s="12"/>
      <c r="F200" s="12"/>
      <c r="G200" s="12"/>
      <c r="H200" s="12"/>
      <c r="I200" s="12"/>
    </row>
    <row r="201" spans="1:9" x14ac:dyDescent="0.35">
      <c r="A201" s="158" t="s">
        <v>401</v>
      </c>
      <c r="B201" s="158" t="s">
        <v>417</v>
      </c>
      <c r="C201" s="159">
        <v>1</v>
      </c>
      <c r="D201" s="160">
        <v>8516</v>
      </c>
      <c r="E201" s="12"/>
      <c r="F201" s="12"/>
      <c r="G201" s="12"/>
      <c r="H201" s="12"/>
      <c r="I201" s="12"/>
    </row>
    <row r="202" spans="1:9" x14ac:dyDescent="0.35">
      <c r="A202" s="158" t="s">
        <v>402</v>
      </c>
      <c r="B202" s="158" t="s">
        <v>418</v>
      </c>
      <c r="C202" s="159">
        <v>1</v>
      </c>
      <c r="D202" s="160">
        <v>8518</v>
      </c>
      <c r="E202" s="12"/>
      <c r="F202" s="12"/>
      <c r="G202" s="12"/>
      <c r="H202" s="12"/>
      <c r="I202" s="12"/>
    </row>
    <row r="203" spans="1:9" x14ac:dyDescent="0.35">
      <c r="A203" s="158" t="s">
        <v>403</v>
      </c>
      <c r="B203" s="158" t="s">
        <v>419</v>
      </c>
      <c r="C203" s="159">
        <v>0.25</v>
      </c>
      <c r="D203" s="160">
        <v>8519</v>
      </c>
      <c r="E203" s="12"/>
      <c r="F203" s="12"/>
      <c r="G203" s="12"/>
      <c r="H203" s="12"/>
      <c r="I203" s="12"/>
    </row>
    <row r="204" spans="1:9" x14ac:dyDescent="0.35">
      <c r="A204" s="158" t="s">
        <v>404</v>
      </c>
      <c r="B204" s="158" t="s">
        <v>637</v>
      </c>
      <c r="C204" s="159">
        <v>0.33333333333333331</v>
      </c>
      <c r="D204" s="160">
        <v>8520</v>
      </c>
      <c r="E204" s="12"/>
      <c r="F204" s="12"/>
      <c r="G204" s="12"/>
      <c r="H204" s="12"/>
      <c r="I204" s="12"/>
    </row>
    <row r="205" spans="1:9" x14ac:dyDescent="0.35">
      <c r="A205" s="158" t="s">
        <v>583</v>
      </c>
      <c r="B205" s="158" t="s">
        <v>582</v>
      </c>
      <c r="C205" s="159">
        <v>1</v>
      </c>
      <c r="D205" s="160">
        <v>8521</v>
      </c>
      <c r="E205" s="12"/>
      <c r="F205" s="12"/>
      <c r="G205" s="12"/>
      <c r="H205" s="12"/>
      <c r="I205" s="12"/>
    </row>
    <row r="206" spans="1:9" x14ac:dyDescent="0.35">
      <c r="A206" s="158" t="s">
        <v>405</v>
      </c>
      <c r="B206" s="158" t="s">
        <v>420</v>
      </c>
      <c r="C206" s="159">
        <v>0.125</v>
      </c>
      <c r="D206" s="160" t="s">
        <v>421</v>
      </c>
      <c r="E206" s="12"/>
      <c r="F206" s="12"/>
      <c r="G206" s="12"/>
      <c r="H206" s="12"/>
      <c r="I206" s="12"/>
    </row>
    <row r="207" spans="1:9" x14ac:dyDescent="0.35">
      <c r="A207" s="158" t="s">
        <v>428</v>
      </c>
      <c r="B207" s="158" t="s">
        <v>429</v>
      </c>
      <c r="C207" s="159">
        <v>1</v>
      </c>
      <c r="D207" s="160">
        <v>8524</v>
      </c>
      <c r="E207" s="12"/>
      <c r="F207" s="12"/>
      <c r="G207" s="12"/>
      <c r="H207" s="12"/>
      <c r="I207" s="12"/>
    </row>
    <row r="208" spans="1:9" x14ac:dyDescent="0.35">
      <c r="A208" s="158" t="s">
        <v>430</v>
      </c>
      <c r="B208" s="158" t="s">
        <v>432</v>
      </c>
      <c r="C208" s="159">
        <v>0.25</v>
      </c>
      <c r="D208" s="160">
        <v>8525</v>
      </c>
      <c r="E208" s="12"/>
      <c r="F208" s="12"/>
      <c r="G208" s="12"/>
      <c r="H208" s="12"/>
      <c r="I208" s="12"/>
    </row>
    <row r="209" spans="1:9" x14ac:dyDescent="0.35">
      <c r="A209" s="158" t="s">
        <v>433</v>
      </c>
      <c r="B209" s="158" t="s">
        <v>431</v>
      </c>
      <c r="C209" s="159">
        <v>1</v>
      </c>
      <c r="D209" s="160">
        <v>8526</v>
      </c>
      <c r="E209" s="12"/>
      <c r="F209" s="12"/>
      <c r="G209" s="12"/>
      <c r="H209" s="12"/>
      <c r="I209" s="12"/>
    </row>
    <row r="210" spans="1:9" x14ac:dyDescent="0.35">
      <c r="A210" s="158" t="s">
        <v>438</v>
      </c>
      <c r="B210" s="158" t="s">
        <v>439</v>
      </c>
      <c r="C210" s="159">
        <v>3</v>
      </c>
      <c r="D210" s="160">
        <v>8527</v>
      </c>
      <c r="E210" s="12"/>
      <c r="F210" s="12"/>
      <c r="G210" s="12"/>
      <c r="H210" s="12"/>
      <c r="I210" s="12"/>
    </row>
    <row r="211" spans="1:9" x14ac:dyDescent="0.35">
      <c r="A211" s="158" t="s">
        <v>615</v>
      </c>
      <c r="B211" s="158" t="s">
        <v>593</v>
      </c>
      <c r="C211" s="159">
        <v>10</v>
      </c>
      <c r="D211" s="160">
        <v>8528</v>
      </c>
      <c r="E211" s="12"/>
      <c r="F211" s="12"/>
      <c r="G211" s="12"/>
      <c r="H211" s="12"/>
      <c r="I211" s="12"/>
    </row>
    <row r="212" spans="1:9" x14ac:dyDescent="0.35">
      <c r="A212" s="158" t="s">
        <v>616</v>
      </c>
      <c r="B212" s="158" t="s">
        <v>594</v>
      </c>
      <c r="C212" s="159">
        <v>22</v>
      </c>
      <c r="D212" s="160">
        <v>8529</v>
      </c>
      <c r="E212" s="12"/>
      <c r="F212" s="12"/>
      <c r="G212" s="12"/>
      <c r="H212" s="12"/>
      <c r="I212" s="12"/>
    </row>
    <row r="213" spans="1:9" x14ac:dyDescent="0.35">
      <c r="A213" s="158" t="s">
        <v>617</v>
      </c>
      <c r="B213" s="158" t="s">
        <v>595</v>
      </c>
      <c r="C213" s="159">
        <v>1</v>
      </c>
      <c r="D213" s="160">
        <v>8530</v>
      </c>
      <c r="E213" s="12"/>
      <c r="F213" s="12"/>
      <c r="G213" s="12"/>
      <c r="H213" s="12"/>
      <c r="I213" s="12"/>
    </row>
    <row r="214" spans="1:9" x14ac:dyDescent="0.35">
      <c r="A214" s="158" t="s">
        <v>618</v>
      </c>
      <c r="B214" s="158" t="s">
        <v>596</v>
      </c>
      <c r="C214" s="159">
        <v>39</v>
      </c>
      <c r="D214" s="160">
        <v>8531</v>
      </c>
      <c r="E214" s="12"/>
      <c r="F214" s="12"/>
      <c r="G214" s="12"/>
      <c r="H214" s="12"/>
      <c r="I214" s="12"/>
    </row>
    <row r="215" spans="1:9" x14ac:dyDescent="0.35">
      <c r="A215" s="158" t="s">
        <v>612</v>
      </c>
      <c r="B215" s="158">
        <v>175644784</v>
      </c>
      <c r="C215" s="159">
        <v>0.25</v>
      </c>
      <c r="D215" s="160">
        <v>8532</v>
      </c>
      <c r="E215" s="12"/>
      <c r="F215" s="12"/>
      <c r="G215" s="12"/>
      <c r="H215" s="12"/>
      <c r="I215" s="12"/>
    </row>
    <row r="216" spans="1:9" x14ac:dyDescent="0.35">
      <c r="A216" s="158" t="s">
        <v>619</v>
      </c>
      <c r="B216" s="158" t="s">
        <v>597</v>
      </c>
      <c r="C216" s="159">
        <v>22</v>
      </c>
      <c r="D216" s="160">
        <v>8533</v>
      </c>
      <c r="E216" s="12"/>
      <c r="F216" s="12"/>
      <c r="G216" s="12"/>
      <c r="H216" s="12"/>
      <c r="I216" s="12"/>
    </row>
    <row r="217" spans="1:9" x14ac:dyDescent="0.35">
      <c r="A217" s="158" t="s">
        <v>613</v>
      </c>
      <c r="B217" s="158" t="s">
        <v>598</v>
      </c>
      <c r="C217" s="159">
        <v>16</v>
      </c>
      <c r="D217" s="160">
        <v>8534</v>
      </c>
      <c r="E217" s="12"/>
      <c r="F217" s="12"/>
      <c r="G217" s="12"/>
      <c r="H217" s="12"/>
      <c r="I217" s="12"/>
    </row>
    <row r="218" spans="1:9" x14ac:dyDescent="0.35">
      <c r="A218" s="158" t="s">
        <v>588</v>
      </c>
      <c r="B218" s="158" t="s">
        <v>599</v>
      </c>
      <c r="C218" s="159">
        <v>1</v>
      </c>
      <c r="D218" s="160">
        <v>8535</v>
      </c>
    </row>
    <row r="219" spans="1:9" x14ac:dyDescent="0.35">
      <c r="A219" s="158" t="s">
        <v>620</v>
      </c>
      <c r="B219" s="158" t="s">
        <v>600</v>
      </c>
      <c r="C219" s="159">
        <v>2</v>
      </c>
      <c r="D219" s="160">
        <v>8536</v>
      </c>
    </row>
    <row r="220" spans="1:9" x14ac:dyDescent="0.35">
      <c r="A220" s="158" t="s">
        <v>621</v>
      </c>
      <c r="B220" s="158" t="s">
        <v>601</v>
      </c>
      <c r="C220" s="159">
        <v>33</v>
      </c>
      <c r="D220" s="160">
        <v>8537</v>
      </c>
    </row>
    <row r="221" spans="1:9" x14ac:dyDescent="0.35">
      <c r="A221" s="158" t="s">
        <v>622</v>
      </c>
      <c r="B221" s="158" t="s">
        <v>602</v>
      </c>
      <c r="C221" s="159">
        <v>3</v>
      </c>
      <c r="D221" s="160">
        <v>8538</v>
      </c>
    </row>
    <row r="222" spans="1:9" x14ac:dyDescent="0.35">
      <c r="A222" s="158" t="s">
        <v>589</v>
      </c>
      <c r="B222" s="158" t="s">
        <v>603</v>
      </c>
      <c r="C222" s="159">
        <v>6</v>
      </c>
      <c r="D222" s="160">
        <v>8539</v>
      </c>
      <c r="G222" s="12"/>
    </row>
    <row r="223" spans="1:9" x14ac:dyDescent="0.35">
      <c r="A223" s="158" t="s">
        <v>623</v>
      </c>
      <c r="B223" s="158" t="s">
        <v>604</v>
      </c>
      <c r="C223" s="159">
        <v>20</v>
      </c>
      <c r="D223" s="160">
        <v>8540</v>
      </c>
    </row>
    <row r="224" spans="1:9" x14ac:dyDescent="0.35">
      <c r="A224" s="158" t="s">
        <v>590</v>
      </c>
      <c r="B224" s="158" t="s">
        <v>605</v>
      </c>
      <c r="C224" s="159">
        <v>33</v>
      </c>
      <c r="D224" s="160">
        <v>8541</v>
      </c>
    </row>
    <row r="225" spans="1:5" x14ac:dyDescent="0.35">
      <c r="A225" s="158" t="s">
        <v>624</v>
      </c>
      <c r="B225" s="158" t="s">
        <v>606</v>
      </c>
      <c r="C225" s="159">
        <v>3</v>
      </c>
      <c r="D225" s="160">
        <v>8542</v>
      </c>
    </row>
    <row r="226" spans="1:5" x14ac:dyDescent="0.35">
      <c r="A226" s="158" t="s">
        <v>625</v>
      </c>
      <c r="B226" s="158" t="s">
        <v>607</v>
      </c>
      <c r="C226" s="159">
        <v>47</v>
      </c>
      <c r="D226" s="160">
        <v>8543</v>
      </c>
    </row>
    <row r="227" spans="1:5" x14ac:dyDescent="0.35">
      <c r="A227" s="158" t="s">
        <v>591</v>
      </c>
      <c r="B227" s="158" t="s">
        <v>608</v>
      </c>
      <c r="C227" s="159">
        <v>16</v>
      </c>
      <c r="D227" s="160">
        <v>8544</v>
      </c>
    </row>
    <row r="228" spans="1:5" x14ac:dyDescent="0.35">
      <c r="A228" s="158" t="s">
        <v>994</v>
      </c>
      <c r="B228" s="158" t="s">
        <v>609</v>
      </c>
      <c r="C228" s="159">
        <v>20</v>
      </c>
      <c r="D228" s="160">
        <v>8545</v>
      </c>
    </row>
    <row r="229" spans="1:5" x14ac:dyDescent="0.35">
      <c r="A229" s="158" t="s">
        <v>626</v>
      </c>
      <c r="B229" s="158" t="s">
        <v>610</v>
      </c>
      <c r="C229" s="159">
        <v>107</v>
      </c>
      <c r="D229" s="160">
        <v>8546</v>
      </c>
    </row>
    <row r="230" spans="1:5" x14ac:dyDescent="0.35">
      <c r="A230" s="158" t="s">
        <v>614</v>
      </c>
      <c r="B230" s="158">
        <v>177876291</v>
      </c>
      <c r="C230" s="159">
        <v>28</v>
      </c>
      <c r="D230" s="160">
        <v>8547</v>
      </c>
    </row>
    <row r="231" spans="1:5" x14ac:dyDescent="0.35">
      <c r="A231" s="158" t="s">
        <v>592</v>
      </c>
      <c r="B231" s="158" t="s">
        <v>611</v>
      </c>
      <c r="C231" s="159">
        <v>30</v>
      </c>
      <c r="D231" s="160">
        <v>8548</v>
      </c>
    </row>
    <row r="232" spans="1:5" x14ac:dyDescent="0.35">
      <c r="A232" s="158" t="s">
        <v>866</v>
      </c>
      <c r="B232" s="158" t="s">
        <v>877</v>
      </c>
      <c r="C232" s="159">
        <v>36</v>
      </c>
      <c r="D232" s="160">
        <v>8561</v>
      </c>
      <c r="E232" s="12"/>
    </row>
    <row r="233" spans="1:5" x14ac:dyDescent="0.35">
      <c r="A233" s="158" t="s">
        <v>867</v>
      </c>
      <c r="B233" s="158" t="s">
        <v>878</v>
      </c>
      <c r="C233" s="159">
        <v>27</v>
      </c>
      <c r="D233" s="160">
        <v>8562</v>
      </c>
      <c r="E233" s="12"/>
    </row>
    <row r="234" spans="1:5" x14ac:dyDescent="0.35">
      <c r="A234" s="158" t="s">
        <v>892</v>
      </c>
      <c r="B234" s="158" t="s">
        <v>879</v>
      </c>
      <c r="C234" s="159">
        <v>45</v>
      </c>
      <c r="D234" s="160">
        <v>8563</v>
      </c>
      <c r="E234" s="12"/>
    </row>
    <row r="235" spans="1:5" x14ac:dyDescent="0.35">
      <c r="A235" s="158" t="s">
        <v>868</v>
      </c>
      <c r="B235" s="158" t="s">
        <v>880</v>
      </c>
      <c r="C235" s="159">
        <v>2</v>
      </c>
      <c r="D235" s="160">
        <v>8564</v>
      </c>
      <c r="E235" s="12"/>
    </row>
    <row r="236" spans="1:5" x14ac:dyDescent="0.35">
      <c r="A236" s="158" t="s">
        <v>869</v>
      </c>
      <c r="B236" s="158">
        <v>512807306</v>
      </c>
      <c r="C236" s="159">
        <v>56</v>
      </c>
      <c r="D236" s="160">
        <v>8565</v>
      </c>
      <c r="E236" s="12"/>
    </row>
    <row r="237" spans="1:5" x14ac:dyDescent="0.35">
      <c r="A237" s="158" t="s">
        <v>870</v>
      </c>
      <c r="B237" s="158" t="s">
        <v>881</v>
      </c>
      <c r="C237" s="159">
        <v>14</v>
      </c>
      <c r="D237" s="160">
        <v>8566</v>
      </c>
      <c r="E237" s="12"/>
    </row>
    <row r="238" spans="1:5" x14ac:dyDescent="0.35">
      <c r="A238" s="158" t="s">
        <v>871</v>
      </c>
      <c r="B238" s="158" t="s">
        <v>882</v>
      </c>
      <c r="C238" s="159">
        <v>4</v>
      </c>
      <c r="D238" s="160">
        <v>8567</v>
      </c>
      <c r="E238" s="12"/>
    </row>
    <row r="239" spans="1:5" x14ac:dyDescent="0.35">
      <c r="A239" s="158" t="s">
        <v>872</v>
      </c>
      <c r="B239" s="158" t="s">
        <v>883</v>
      </c>
      <c r="C239" s="159">
        <v>6</v>
      </c>
      <c r="D239" s="160">
        <v>8568</v>
      </c>
      <c r="E239" s="12"/>
    </row>
    <row r="240" spans="1:5" x14ac:dyDescent="0.35">
      <c r="A240" s="158" t="s">
        <v>873</v>
      </c>
      <c r="B240" s="158" t="s">
        <v>884</v>
      </c>
      <c r="C240" s="159">
        <v>6</v>
      </c>
      <c r="D240" s="160">
        <v>8569</v>
      </c>
      <c r="E240" s="12"/>
    </row>
    <row r="241" spans="1:6" x14ac:dyDescent="0.35">
      <c r="A241" s="158" t="s">
        <v>874</v>
      </c>
      <c r="B241" s="158" t="s">
        <v>885</v>
      </c>
      <c r="C241" s="159">
        <v>1</v>
      </c>
      <c r="D241" s="160">
        <v>8558</v>
      </c>
      <c r="E241" s="12"/>
    </row>
    <row r="242" spans="1:6" x14ac:dyDescent="0.35">
      <c r="A242" s="158" t="s">
        <v>875</v>
      </c>
      <c r="B242" s="158" t="s">
        <v>886</v>
      </c>
      <c r="C242" s="159">
        <v>4</v>
      </c>
      <c r="D242" s="160">
        <v>8559</v>
      </c>
      <c r="E242" s="12"/>
    </row>
    <row r="243" spans="1:6" x14ac:dyDescent="0.35">
      <c r="A243" s="158" t="s">
        <v>876</v>
      </c>
      <c r="B243" s="158" t="s">
        <v>887</v>
      </c>
      <c r="C243" s="159">
        <v>32</v>
      </c>
      <c r="D243" s="160">
        <v>8560</v>
      </c>
      <c r="E243" s="12"/>
    </row>
    <row r="244" spans="1:6" ht="16.25" customHeight="1" x14ac:dyDescent="0.35">
      <c r="A244" s="158" t="s">
        <v>889</v>
      </c>
      <c r="B244" s="158" t="s">
        <v>949</v>
      </c>
      <c r="C244" s="159">
        <v>22</v>
      </c>
      <c r="D244" s="160">
        <v>8570</v>
      </c>
      <c r="E244" s="12"/>
    </row>
    <row r="245" spans="1:6" x14ac:dyDescent="0.35">
      <c r="A245" s="158" t="s">
        <v>899</v>
      </c>
      <c r="B245" s="158" t="s">
        <v>901</v>
      </c>
      <c r="C245" s="159">
        <v>1</v>
      </c>
      <c r="D245" s="160">
        <v>8590</v>
      </c>
    </row>
    <row r="246" spans="1:6" x14ac:dyDescent="0.35">
      <c r="A246" s="158" t="s">
        <v>900</v>
      </c>
      <c r="B246" s="158">
        <v>105532105</v>
      </c>
      <c r="C246" s="159">
        <v>2</v>
      </c>
      <c r="D246" s="160">
        <v>8591</v>
      </c>
    </row>
    <row r="247" spans="1:6" x14ac:dyDescent="0.35">
      <c r="A247" s="158" t="s">
        <v>904</v>
      </c>
      <c r="B247" s="158" t="s">
        <v>911</v>
      </c>
      <c r="C247" s="161">
        <v>14</v>
      </c>
      <c r="D247" s="160">
        <v>8592</v>
      </c>
    </row>
    <row r="248" spans="1:6" x14ac:dyDescent="0.35">
      <c r="A248" s="158" t="s">
        <v>905</v>
      </c>
      <c r="B248" s="158" t="s">
        <v>912</v>
      </c>
      <c r="C248" s="161">
        <v>1</v>
      </c>
      <c r="D248" s="160">
        <v>8593</v>
      </c>
    </row>
    <row r="249" spans="1:6" x14ac:dyDescent="0.35">
      <c r="A249" s="158" t="s">
        <v>906</v>
      </c>
      <c r="B249" s="158">
        <v>573874104</v>
      </c>
      <c r="C249" s="161">
        <v>14</v>
      </c>
      <c r="D249" s="160">
        <v>8594</v>
      </c>
    </row>
    <row r="250" spans="1:6" x14ac:dyDescent="0.35">
      <c r="A250" s="158" t="s">
        <v>907</v>
      </c>
      <c r="B250" s="158" t="s">
        <v>913</v>
      </c>
      <c r="C250" s="161">
        <v>2</v>
      </c>
      <c r="D250" s="160">
        <v>8595</v>
      </c>
    </row>
    <row r="251" spans="1:6" x14ac:dyDescent="0.35">
      <c r="A251" s="162" t="s">
        <v>920</v>
      </c>
      <c r="B251" s="158" t="s">
        <v>914</v>
      </c>
      <c r="C251" s="161">
        <v>2</v>
      </c>
      <c r="D251" s="160">
        <v>8596</v>
      </c>
      <c r="F251" s="12"/>
    </row>
    <row r="252" spans="1:6" x14ac:dyDescent="0.35">
      <c r="A252" s="158" t="s">
        <v>921</v>
      </c>
      <c r="B252" s="158" t="s">
        <v>915</v>
      </c>
      <c r="C252" s="161">
        <v>3</v>
      </c>
      <c r="D252" s="160">
        <v>8597</v>
      </c>
    </row>
    <row r="253" spans="1:6" x14ac:dyDescent="0.35">
      <c r="A253" s="158" t="s">
        <v>908</v>
      </c>
      <c r="B253" s="158" t="s">
        <v>916</v>
      </c>
      <c r="C253" s="161">
        <v>3</v>
      </c>
      <c r="D253" s="160">
        <v>8598</v>
      </c>
    </row>
    <row r="254" spans="1:6" x14ac:dyDescent="0.35">
      <c r="A254" s="158" t="s">
        <v>909</v>
      </c>
      <c r="B254" s="158" t="s">
        <v>918</v>
      </c>
      <c r="C254" s="161">
        <v>3</v>
      </c>
      <c r="D254" s="160">
        <v>8628</v>
      </c>
    </row>
    <row r="255" spans="1:6" x14ac:dyDescent="0.35">
      <c r="A255" s="158" t="s">
        <v>910</v>
      </c>
      <c r="B255" s="158" t="s">
        <v>919</v>
      </c>
      <c r="C255" s="161">
        <v>2</v>
      </c>
      <c r="D255" s="160">
        <v>8629</v>
      </c>
    </row>
    <row r="256" spans="1:6" x14ac:dyDescent="0.35">
      <c r="A256" s="158" t="s">
        <v>923</v>
      </c>
      <c r="B256" s="158">
        <v>718172109</v>
      </c>
      <c r="C256" s="161">
        <v>18</v>
      </c>
      <c r="D256" s="160">
        <v>8630</v>
      </c>
    </row>
    <row r="257" spans="1:4" x14ac:dyDescent="0.35">
      <c r="A257" s="158" t="s">
        <v>924</v>
      </c>
      <c r="B257" s="158">
        <v>126650100</v>
      </c>
      <c r="C257" s="161">
        <v>15</v>
      </c>
      <c r="D257" s="160">
        <v>8631</v>
      </c>
    </row>
    <row r="258" spans="1:4" x14ac:dyDescent="0.35">
      <c r="A258" s="158" t="s">
        <v>925</v>
      </c>
      <c r="B258" s="158">
        <v>609207105</v>
      </c>
      <c r="C258" s="161">
        <v>15</v>
      </c>
      <c r="D258" s="160">
        <v>8632</v>
      </c>
    </row>
    <row r="259" spans="1:4" x14ac:dyDescent="0.35">
      <c r="A259" s="158" t="s">
        <v>926</v>
      </c>
      <c r="B259" s="158">
        <v>247361702</v>
      </c>
      <c r="C259" s="161">
        <v>8</v>
      </c>
      <c r="D259" s="160">
        <v>8633</v>
      </c>
    </row>
    <row r="260" spans="1:4" x14ac:dyDescent="0.35">
      <c r="A260" s="158" t="s">
        <v>927</v>
      </c>
      <c r="B260" s="158">
        <v>143658300</v>
      </c>
      <c r="C260" s="161">
        <v>3</v>
      </c>
      <c r="D260" s="160">
        <v>8634</v>
      </c>
    </row>
    <row r="261" spans="1:4" x14ac:dyDescent="0.35">
      <c r="A261" s="158" t="s">
        <v>928</v>
      </c>
      <c r="B261" s="158" t="s">
        <v>940</v>
      </c>
      <c r="C261" s="161">
        <v>75</v>
      </c>
      <c r="D261" s="160">
        <v>8635</v>
      </c>
    </row>
    <row r="262" spans="1:4" x14ac:dyDescent="0.35">
      <c r="A262" s="158" t="s">
        <v>929</v>
      </c>
      <c r="B262" s="158">
        <v>808513105</v>
      </c>
      <c r="C262" s="161">
        <v>13</v>
      </c>
      <c r="D262" s="160">
        <v>8636</v>
      </c>
    </row>
    <row r="263" spans="1:4" x14ac:dyDescent="0.35">
      <c r="A263" s="158" t="s">
        <v>930</v>
      </c>
      <c r="B263" s="158" t="s">
        <v>941</v>
      </c>
      <c r="C263" s="161">
        <v>19</v>
      </c>
      <c r="D263" s="160">
        <v>8637</v>
      </c>
    </row>
    <row r="264" spans="1:4" x14ac:dyDescent="0.35">
      <c r="A264" s="158" t="s">
        <v>931</v>
      </c>
      <c r="B264" s="158" t="s">
        <v>942</v>
      </c>
      <c r="C264" s="161">
        <v>5</v>
      </c>
      <c r="D264" s="160">
        <v>8638</v>
      </c>
    </row>
    <row r="265" spans="1:4" x14ac:dyDescent="0.35">
      <c r="A265" s="158" t="s">
        <v>932</v>
      </c>
      <c r="B265" s="158" t="s">
        <v>943</v>
      </c>
      <c r="C265" s="161">
        <v>700</v>
      </c>
      <c r="D265" s="160">
        <v>8639</v>
      </c>
    </row>
    <row r="266" spans="1:4" x14ac:dyDescent="0.35">
      <c r="A266" s="158" t="s">
        <v>933</v>
      </c>
      <c r="B266" s="158">
        <v>872590104</v>
      </c>
      <c r="C266" s="161">
        <v>33</v>
      </c>
      <c r="D266" s="160">
        <v>8640</v>
      </c>
    </row>
    <row r="267" spans="1:4" x14ac:dyDescent="0.35">
      <c r="A267" s="158" t="s">
        <v>934</v>
      </c>
      <c r="B267" s="158" t="s">
        <v>950</v>
      </c>
      <c r="C267" s="161">
        <v>0.5</v>
      </c>
      <c r="D267" s="160">
        <v>8641</v>
      </c>
    </row>
    <row r="268" spans="1:4" x14ac:dyDescent="0.35">
      <c r="A268" s="158" t="s">
        <v>935</v>
      </c>
      <c r="B268" s="158">
        <v>767292105</v>
      </c>
      <c r="C268" s="161">
        <v>3</v>
      </c>
      <c r="D268" s="160">
        <v>8642</v>
      </c>
    </row>
    <row r="269" spans="1:4" x14ac:dyDescent="0.35">
      <c r="A269" s="158" t="s">
        <v>936</v>
      </c>
      <c r="B269" s="158" t="s">
        <v>944</v>
      </c>
      <c r="C269" s="161">
        <v>13</v>
      </c>
      <c r="D269" s="160">
        <v>8643</v>
      </c>
    </row>
    <row r="270" spans="1:4" x14ac:dyDescent="0.35">
      <c r="A270" s="158" t="s">
        <v>937</v>
      </c>
      <c r="B270" s="158" t="s">
        <v>945</v>
      </c>
      <c r="C270" s="161">
        <v>83</v>
      </c>
      <c r="D270" s="160">
        <v>8644</v>
      </c>
    </row>
    <row r="271" spans="1:4" x14ac:dyDescent="0.35">
      <c r="A271" s="158" t="s">
        <v>938</v>
      </c>
      <c r="B271" s="158" t="s">
        <v>946</v>
      </c>
      <c r="C271" s="161">
        <v>21</v>
      </c>
      <c r="D271" s="160">
        <v>8645</v>
      </c>
    </row>
    <row r="272" spans="1:4" x14ac:dyDescent="0.35">
      <c r="A272" s="158" t="s">
        <v>939</v>
      </c>
      <c r="B272" s="158" t="s">
        <v>947</v>
      </c>
      <c r="C272" s="161">
        <v>7</v>
      </c>
      <c r="D272" s="160">
        <v>8646</v>
      </c>
    </row>
    <row r="273" spans="1:4" x14ac:dyDescent="0.35">
      <c r="A273" s="158" t="s">
        <v>952</v>
      </c>
      <c r="B273" s="158" t="s">
        <v>961</v>
      </c>
      <c r="C273" s="161">
        <v>7</v>
      </c>
      <c r="D273" s="160">
        <v>8647</v>
      </c>
    </row>
    <row r="274" spans="1:4" x14ac:dyDescent="0.35">
      <c r="A274" s="158" t="s">
        <v>953</v>
      </c>
      <c r="B274" s="158">
        <v>235851102</v>
      </c>
      <c r="C274" s="161">
        <v>54</v>
      </c>
      <c r="D274" s="160">
        <v>8648</v>
      </c>
    </row>
    <row r="275" spans="1:4" x14ac:dyDescent="0.35">
      <c r="A275" s="158" t="s">
        <v>954</v>
      </c>
      <c r="B275" s="158">
        <v>382550101</v>
      </c>
      <c r="C275" s="161">
        <v>2</v>
      </c>
      <c r="D275" s="160">
        <v>8649</v>
      </c>
    </row>
    <row r="276" spans="1:4" x14ac:dyDescent="0.35">
      <c r="A276" s="158" t="s">
        <v>955</v>
      </c>
      <c r="B276" s="158" t="s">
        <v>962</v>
      </c>
      <c r="C276" s="161">
        <v>90</v>
      </c>
      <c r="D276" s="160">
        <v>8650</v>
      </c>
    </row>
    <row r="277" spans="1:4" x14ac:dyDescent="0.35">
      <c r="A277" s="158" t="s">
        <v>996</v>
      </c>
      <c r="B277" s="158">
        <v>140321275</v>
      </c>
      <c r="C277" s="161">
        <v>1</v>
      </c>
      <c r="D277" s="160">
        <v>8651</v>
      </c>
    </row>
    <row r="278" spans="1:4" x14ac:dyDescent="0.35">
      <c r="A278" s="158" t="s">
        <v>956</v>
      </c>
      <c r="B278" s="158" t="s">
        <v>963</v>
      </c>
      <c r="C278" s="161">
        <v>1</v>
      </c>
      <c r="D278" s="160">
        <v>8652</v>
      </c>
    </row>
    <row r="279" spans="1:4" x14ac:dyDescent="0.35">
      <c r="A279" s="158" t="s">
        <v>957</v>
      </c>
      <c r="B279" s="158" t="s">
        <v>964</v>
      </c>
      <c r="C279" s="161">
        <v>222</v>
      </c>
      <c r="D279" s="160">
        <v>8653</v>
      </c>
    </row>
    <row r="280" spans="1:4" x14ac:dyDescent="0.35">
      <c r="A280" s="158" t="s">
        <v>958</v>
      </c>
      <c r="B280" s="158">
        <v>872540109</v>
      </c>
      <c r="C280" s="161">
        <v>22</v>
      </c>
      <c r="D280" s="160">
        <v>8654</v>
      </c>
    </row>
    <row r="281" spans="1:4" x14ac:dyDescent="0.35">
      <c r="A281" s="158" t="s">
        <v>959</v>
      </c>
      <c r="B281" s="158" t="s">
        <v>965</v>
      </c>
      <c r="C281" s="161">
        <v>6</v>
      </c>
      <c r="D281" s="160">
        <v>8655</v>
      </c>
    </row>
    <row r="282" spans="1:4" x14ac:dyDescent="0.35">
      <c r="A282" s="158" t="s">
        <v>960</v>
      </c>
      <c r="B282" s="167" t="s">
        <v>966</v>
      </c>
      <c r="C282" s="161">
        <v>27</v>
      </c>
      <c r="D282" s="160">
        <v>8656</v>
      </c>
    </row>
    <row r="283" spans="1:4" x14ac:dyDescent="0.35">
      <c r="A283" s="158" t="s">
        <v>969</v>
      </c>
      <c r="B283" s="158" t="s">
        <v>971</v>
      </c>
      <c r="C283" s="159">
        <v>10</v>
      </c>
      <c r="D283" s="160">
        <v>8660</v>
      </c>
    </row>
    <row r="284" spans="1:4" x14ac:dyDescent="0.35">
      <c r="A284" s="158" t="s">
        <v>970</v>
      </c>
      <c r="B284" s="158">
        <v>464287184</v>
      </c>
      <c r="C284" s="159">
        <v>5</v>
      </c>
      <c r="D284" s="160">
        <v>8661</v>
      </c>
    </row>
    <row r="285" spans="1:4" x14ac:dyDescent="0.35">
      <c r="A285" s="158" t="s">
        <v>972</v>
      </c>
      <c r="B285" s="158" t="s">
        <v>985</v>
      </c>
      <c r="C285" s="159">
        <v>11</v>
      </c>
      <c r="D285" s="160">
        <v>8662</v>
      </c>
    </row>
    <row r="286" spans="1:4" x14ac:dyDescent="0.35">
      <c r="A286" s="158" t="s">
        <v>973</v>
      </c>
      <c r="B286" s="158">
        <v>464287556</v>
      </c>
      <c r="C286" s="159">
        <v>27</v>
      </c>
      <c r="D286" s="160">
        <v>8663</v>
      </c>
    </row>
    <row r="287" spans="1:4" x14ac:dyDescent="0.35">
      <c r="A287" s="158" t="s">
        <v>974</v>
      </c>
      <c r="B287" s="158">
        <v>921943858</v>
      </c>
      <c r="C287" s="159">
        <v>10</v>
      </c>
      <c r="D287" s="160">
        <v>8664</v>
      </c>
    </row>
    <row r="288" spans="1:4" x14ac:dyDescent="0.35">
      <c r="A288" s="158" t="s">
        <v>975</v>
      </c>
      <c r="B288" s="158">
        <v>464287408</v>
      </c>
      <c r="C288" s="159">
        <v>40</v>
      </c>
      <c r="D288" s="160">
        <v>8665</v>
      </c>
    </row>
    <row r="289" spans="1:4" x14ac:dyDescent="0.35">
      <c r="A289" s="158" t="s">
        <v>976</v>
      </c>
      <c r="B289" s="158">
        <v>464287309</v>
      </c>
      <c r="C289" s="159">
        <v>20</v>
      </c>
      <c r="D289" s="160">
        <v>8666</v>
      </c>
    </row>
    <row r="290" spans="1:4" x14ac:dyDescent="0.35">
      <c r="A290" s="158" t="s">
        <v>977</v>
      </c>
      <c r="B290" s="158" t="s">
        <v>986</v>
      </c>
      <c r="C290" s="159">
        <v>19</v>
      </c>
      <c r="D290" s="160">
        <v>8667</v>
      </c>
    </row>
    <row r="291" spans="1:4" x14ac:dyDescent="0.35">
      <c r="A291" s="158" t="s">
        <v>978</v>
      </c>
      <c r="B291" s="158" t="s">
        <v>987</v>
      </c>
      <c r="C291" s="159">
        <v>43</v>
      </c>
      <c r="D291" s="160">
        <v>8668</v>
      </c>
    </row>
    <row r="292" spans="1:4" x14ac:dyDescent="0.35">
      <c r="A292" s="158" t="s">
        <v>979</v>
      </c>
      <c r="B292" s="158" t="s">
        <v>988</v>
      </c>
      <c r="C292" s="159">
        <v>18</v>
      </c>
      <c r="D292" s="160">
        <v>8669</v>
      </c>
    </row>
    <row r="293" spans="1:4" x14ac:dyDescent="0.35">
      <c r="A293" s="158" t="s">
        <v>980</v>
      </c>
      <c r="B293" s="158" t="s">
        <v>989</v>
      </c>
      <c r="C293" s="159">
        <v>28</v>
      </c>
      <c r="D293" s="160">
        <v>8670</v>
      </c>
    </row>
    <row r="294" spans="1:4" x14ac:dyDescent="0.35">
      <c r="A294" s="158" t="s">
        <v>981</v>
      </c>
      <c r="B294" s="158" t="s">
        <v>990</v>
      </c>
      <c r="C294" s="159">
        <v>46</v>
      </c>
      <c r="D294" s="160">
        <v>8671</v>
      </c>
    </row>
    <row r="295" spans="1:4" x14ac:dyDescent="0.35">
      <c r="A295" s="158" t="s">
        <v>982</v>
      </c>
      <c r="B295" s="158" t="s">
        <v>991</v>
      </c>
      <c r="C295" s="159">
        <v>29</v>
      </c>
      <c r="D295" s="160">
        <v>8672</v>
      </c>
    </row>
    <row r="296" spans="1:4" x14ac:dyDescent="0.35">
      <c r="A296" s="158" t="s">
        <v>983</v>
      </c>
      <c r="B296" s="158" t="s">
        <v>992</v>
      </c>
      <c r="C296" s="159">
        <v>16</v>
      </c>
      <c r="D296" s="160">
        <v>8673</v>
      </c>
    </row>
    <row r="297" spans="1:4" x14ac:dyDescent="0.35">
      <c r="A297" s="158" t="s">
        <v>984</v>
      </c>
      <c r="B297" s="158" t="s">
        <v>993</v>
      </c>
      <c r="C297" s="159">
        <v>9</v>
      </c>
      <c r="D297" s="160">
        <v>8674</v>
      </c>
    </row>
    <row r="298" spans="1:4" x14ac:dyDescent="0.35">
      <c r="A298" s="163" t="s">
        <v>951</v>
      </c>
      <c r="B298" s="163">
        <v>607409109</v>
      </c>
      <c r="C298" s="164">
        <v>2</v>
      </c>
      <c r="D298" s="165">
        <v>8372</v>
      </c>
    </row>
    <row r="299" spans="1:4" x14ac:dyDescent="0.35">
      <c r="A299" s="163" t="s">
        <v>214</v>
      </c>
      <c r="B299" s="163" t="s">
        <v>215</v>
      </c>
      <c r="C299" s="164">
        <v>4</v>
      </c>
      <c r="D299" s="165">
        <v>8378</v>
      </c>
    </row>
    <row r="300" spans="1:4" x14ac:dyDescent="0.35">
      <c r="A300" s="163" t="s">
        <v>314</v>
      </c>
      <c r="B300" s="163" t="s">
        <v>298</v>
      </c>
      <c r="C300" s="164">
        <v>2</v>
      </c>
      <c r="D300" s="165">
        <v>8398</v>
      </c>
    </row>
    <row r="301" spans="1:4" x14ac:dyDescent="0.35">
      <c r="A301" s="163" t="s">
        <v>219</v>
      </c>
      <c r="B301" s="163" t="s">
        <v>297</v>
      </c>
      <c r="C301" s="164">
        <v>4</v>
      </c>
      <c r="D301" s="165">
        <v>8374</v>
      </c>
    </row>
    <row r="302" spans="1:4" x14ac:dyDescent="0.35">
      <c r="A302" s="163" t="s">
        <v>217</v>
      </c>
      <c r="B302" s="163" t="s">
        <v>216</v>
      </c>
      <c r="C302" s="164">
        <v>2</v>
      </c>
      <c r="D302" s="165">
        <v>8379</v>
      </c>
    </row>
    <row r="303" spans="1:4" x14ac:dyDescent="0.35">
      <c r="A303" s="163" t="s">
        <v>396</v>
      </c>
      <c r="B303" s="163" t="s">
        <v>581</v>
      </c>
      <c r="C303" s="164">
        <v>1</v>
      </c>
      <c r="D303" s="165">
        <v>8511</v>
      </c>
    </row>
    <row r="304" spans="1:4" x14ac:dyDescent="0.35">
      <c r="A304" s="163" t="s">
        <v>922</v>
      </c>
      <c r="B304" s="163" t="s">
        <v>917</v>
      </c>
      <c r="C304" s="166">
        <v>0.5</v>
      </c>
      <c r="D304" s="165">
        <v>8599</v>
      </c>
    </row>
    <row r="305" spans="1:4" x14ac:dyDescent="0.35">
      <c r="A305" s="163" t="s">
        <v>967</v>
      </c>
      <c r="B305" s="163">
        <v>684060106</v>
      </c>
      <c r="C305" s="166">
        <v>1</v>
      </c>
      <c r="D305" s="165">
        <v>8192</v>
      </c>
    </row>
    <row r="339" spans="1:1" x14ac:dyDescent="0.35">
      <c r="A339" s="12"/>
    </row>
    <row r="355" spans="5:9" x14ac:dyDescent="0.35">
      <c r="E355" s="12"/>
      <c r="F355" s="12"/>
      <c r="G355" s="12"/>
      <c r="H355" s="12"/>
      <c r="I355" s="12"/>
    </row>
    <row r="356" spans="5:9" x14ac:dyDescent="0.35">
      <c r="E356" s="12"/>
      <c r="F356" s="12"/>
      <c r="G356" s="12"/>
      <c r="H356" s="12"/>
      <c r="I356" s="12"/>
    </row>
    <row r="357" spans="5:9" x14ac:dyDescent="0.35">
      <c r="E357" s="12"/>
      <c r="F357" s="12"/>
      <c r="G357" s="12"/>
      <c r="H357" s="12"/>
      <c r="I357" s="12"/>
    </row>
  </sheetData>
  <sheetProtection algorithmName="SHA-512" hashValue="CwM1PQGt56wvcjnvSuhvd/08uDQvvIm9dnQ7WxFjsP1R9J68b2XSyi3o0wUung179rf7a6PiBFlDNCHKWQ3pMA==" saltValue="9r0/UXrog9uwseBF9tUE2Q==" spinCount="100000" sheet="1" selectLockedCells="1" selectUnlockedCells="1"/>
  <phoneticPr fontId="0" type="noConversion"/>
  <conditionalFormatting sqref="D1:D1048576">
    <cfRule type="duplicateValues" dxfId="1" priority="1"/>
  </conditionalFormatting>
  <conditionalFormatting sqref="D2:D305">
    <cfRule type="duplicateValues" dxfId="0" priority="12"/>
  </conditionalFormatting>
  <pageMargins left="0.75" right="0.75" top="1" bottom="1" header="0.5" footer="0.5"/>
  <pageSetup orientation="portrait" r:id="rId1"/>
  <headerFooter alignWithMargins="0"/>
  <ignoredErrors>
    <ignoredError sqref="B2 B4 B22:B24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Botón 2">
              <controlPr defaultSize="0" print="0" autoFill="0" autoPict="0" macro="[0]!CANCELLATIONS">
                <anchor moveWithCells="1" sizeWithCells="1">
                  <from>
                    <xdr:col>5</xdr:col>
                    <xdr:colOff>12700</xdr:colOff>
                    <xdr:row>17</xdr:row>
                    <xdr:rowOff>152400</xdr:rowOff>
                  </from>
                  <to>
                    <xdr:col>7</xdr:col>
                    <xdr:colOff>603250</xdr:colOff>
                    <xdr:row>21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3" r:id="rId5" name="Botón 1">
              <controlPr defaultSize="0" print="0" autoFill="0" autoPict="0" macro="[0]!ISSUANCES">
                <anchor moveWithCells="1" sizeWithCells="1">
                  <from>
                    <xdr:col>5</xdr:col>
                    <xdr:colOff>0</xdr:colOff>
                    <xdr:row>14</xdr:row>
                    <xdr:rowOff>12700</xdr:rowOff>
                  </from>
                  <to>
                    <xdr:col>7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A1:B375"/>
  <sheetViews>
    <sheetView topLeftCell="A355" workbookViewId="0">
      <selection activeCell="C374" sqref="C374"/>
    </sheetView>
  </sheetViews>
  <sheetFormatPr baseColWidth="10" defaultRowHeight="12.5" x14ac:dyDescent="0.25"/>
  <cols>
    <col min="2" max="2" width="65.1796875" bestFit="1" customWidth="1"/>
  </cols>
  <sheetData>
    <row r="1" spans="1:2" x14ac:dyDescent="0.25">
      <c r="A1" t="s">
        <v>448</v>
      </c>
      <c r="B1" t="s">
        <v>638</v>
      </c>
    </row>
    <row r="2" spans="1:2" x14ac:dyDescent="0.25">
      <c r="A2">
        <v>1</v>
      </c>
      <c r="B2" t="s">
        <v>639</v>
      </c>
    </row>
    <row r="3" spans="1:2" x14ac:dyDescent="0.25">
      <c r="A3">
        <v>2</v>
      </c>
      <c r="B3" t="s">
        <v>640</v>
      </c>
    </row>
    <row r="4" spans="1:2" x14ac:dyDescent="0.25">
      <c r="A4">
        <v>5</v>
      </c>
      <c r="B4" s="12" t="s">
        <v>903</v>
      </c>
    </row>
    <row r="5" spans="1:2" x14ac:dyDescent="0.25">
      <c r="A5">
        <v>6</v>
      </c>
      <c r="B5" t="s">
        <v>641</v>
      </c>
    </row>
    <row r="6" spans="1:2" x14ac:dyDescent="0.25">
      <c r="A6">
        <v>7</v>
      </c>
      <c r="B6" t="s">
        <v>642</v>
      </c>
    </row>
    <row r="7" spans="1:2" x14ac:dyDescent="0.25">
      <c r="A7">
        <v>8</v>
      </c>
      <c r="B7" t="s">
        <v>643</v>
      </c>
    </row>
    <row r="8" spans="1:2" x14ac:dyDescent="0.25">
      <c r="A8">
        <v>9</v>
      </c>
      <c r="B8" t="s">
        <v>644</v>
      </c>
    </row>
    <row r="9" spans="1:2" x14ac:dyDescent="0.25">
      <c r="A9">
        <v>11</v>
      </c>
      <c r="B9" t="s">
        <v>628</v>
      </c>
    </row>
    <row r="10" spans="1:2" x14ac:dyDescent="0.25">
      <c r="A10">
        <v>12</v>
      </c>
      <c r="B10" t="s">
        <v>645</v>
      </c>
    </row>
    <row r="11" spans="1:2" x14ac:dyDescent="0.25">
      <c r="A11">
        <v>13</v>
      </c>
      <c r="B11" t="s">
        <v>646</v>
      </c>
    </row>
    <row r="12" spans="1:2" x14ac:dyDescent="0.25">
      <c r="A12">
        <v>14</v>
      </c>
      <c r="B12" t="s">
        <v>647</v>
      </c>
    </row>
    <row r="13" spans="1:2" x14ac:dyDescent="0.25">
      <c r="A13">
        <v>15</v>
      </c>
      <c r="B13" t="s">
        <v>648</v>
      </c>
    </row>
    <row r="14" spans="1:2" x14ac:dyDescent="0.25">
      <c r="A14">
        <v>16</v>
      </c>
      <c r="B14" t="s">
        <v>649</v>
      </c>
    </row>
    <row r="15" spans="1:2" x14ac:dyDescent="0.25">
      <c r="A15">
        <v>17</v>
      </c>
      <c r="B15" t="s">
        <v>650</v>
      </c>
    </row>
    <row r="16" spans="1:2" x14ac:dyDescent="0.25">
      <c r="A16">
        <v>18</v>
      </c>
      <c r="B16" t="s">
        <v>651</v>
      </c>
    </row>
    <row r="17" spans="1:2" x14ac:dyDescent="0.25">
      <c r="A17">
        <v>19</v>
      </c>
      <c r="B17" t="s">
        <v>652</v>
      </c>
    </row>
    <row r="18" spans="1:2" x14ac:dyDescent="0.25">
      <c r="A18">
        <v>20</v>
      </c>
      <c r="B18" t="s">
        <v>653</v>
      </c>
    </row>
    <row r="19" spans="1:2" x14ac:dyDescent="0.25">
      <c r="A19">
        <v>21</v>
      </c>
      <c r="B19" t="s">
        <v>654</v>
      </c>
    </row>
    <row r="20" spans="1:2" x14ac:dyDescent="0.25">
      <c r="A20">
        <v>22</v>
      </c>
      <c r="B20" t="s">
        <v>655</v>
      </c>
    </row>
    <row r="21" spans="1:2" x14ac:dyDescent="0.25">
      <c r="A21">
        <v>23</v>
      </c>
      <c r="B21" t="s">
        <v>656</v>
      </c>
    </row>
    <row r="22" spans="1:2" x14ac:dyDescent="0.25">
      <c r="A22">
        <v>24</v>
      </c>
      <c r="B22" t="s">
        <v>657</v>
      </c>
    </row>
    <row r="23" spans="1:2" x14ac:dyDescent="0.25">
      <c r="A23">
        <v>25</v>
      </c>
      <c r="B23" t="s">
        <v>658</v>
      </c>
    </row>
    <row r="24" spans="1:2" x14ac:dyDescent="0.25">
      <c r="A24">
        <v>26</v>
      </c>
      <c r="B24" t="s">
        <v>659</v>
      </c>
    </row>
    <row r="25" spans="1:2" x14ac:dyDescent="0.25">
      <c r="A25">
        <v>27</v>
      </c>
      <c r="B25" t="s">
        <v>452</v>
      </c>
    </row>
    <row r="26" spans="1:2" x14ac:dyDescent="0.25">
      <c r="A26">
        <v>28</v>
      </c>
      <c r="B26" t="s">
        <v>660</v>
      </c>
    </row>
    <row r="27" spans="1:2" x14ac:dyDescent="0.25">
      <c r="A27">
        <v>29</v>
      </c>
      <c r="B27" t="s">
        <v>661</v>
      </c>
    </row>
    <row r="28" spans="1:2" x14ac:dyDescent="0.25">
      <c r="A28">
        <v>30</v>
      </c>
      <c r="B28" t="s">
        <v>662</v>
      </c>
    </row>
    <row r="29" spans="1:2" x14ac:dyDescent="0.25">
      <c r="A29">
        <v>31</v>
      </c>
      <c r="B29" t="s">
        <v>663</v>
      </c>
    </row>
    <row r="30" spans="1:2" x14ac:dyDescent="0.25">
      <c r="A30">
        <v>32</v>
      </c>
      <c r="B30" t="s">
        <v>664</v>
      </c>
    </row>
    <row r="31" spans="1:2" x14ac:dyDescent="0.25">
      <c r="A31">
        <v>33</v>
      </c>
      <c r="B31" t="s">
        <v>665</v>
      </c>
    </row>
    <row r="32" spans="1:2" x14ac:dyDescent="0.25">
      <c r="A32">
        <v>34</v>
      </c>
      <c r="B32" t="s">
        <v>666</v>
      </c>
    </row>
    <row r="33" spans="1:2" x14ac:dyDescent="0.25">
      <c r="A33">
        <v>35</v>
      </c>
      <c r="B33" s="12" t="s">
        <v>894</v>
      </c>
    </row>
    <row r="34" spans="1:2" x14ac:dyDescent="0.25">
      <c r="A34">
        <v>36</v>
      </c>
      <c r="B34" t="s">
        <v>667</v>
      </c>
    </row>
    <row r="35" spans="1:2" x14ac:dyDescent="0.25">
      <c r="A35">
        <v>37</v>
      </c>
      <c r="B35" t="s">
        <v>668</v>
      </c>
    </row>
    <row r="36" spans="1:2" x14ac:dyDescent="0.25">
      <c r="A36">
        <v>38</v>
      </c>
      <c r="B36" t="s">
        <v>669</v>
      </c>
    </row>
    <row r="37" spans="1:2" x14ac:dyDescent="0.25">
      <c r="A37">
        <v>39</v>
      </c>
      <c r="B37" t="s">
        <v>454</v>
      </c>
    </row>
    <row r="38" spans="1:2" x14ac:dyDescent="0.25">
      <c r="A38">
        <v>40</v>
      </c>
      <c r="B38" t="s">
        <v>670</v>
      </c>
    </row>
    <row r="39" spans="1:2" x14ac:dyDescent="0.25">
      <c r="A39">
        <v>41</v>
      </c>
      <c r="B39" t="s">
        <v>671</v>
      </c>
    </row>
    <row r="40" spans="1:2" x14ac:dyDescent="0.25">
      <c r="A40">
        <v>42</v>
      </c>
      <c r="B40" t="s">
        <v>672</v>
      </c>
    </row>
    <row r="41" spans="1:2" x14ac:dyDescent="0.25">
      <c r="A41">
        <v>43</v>
      </c>
      <c r="B41" t="s">
        <v>673</v>
      </c>
    </row>
    <row r="42" spans="1:2" x14ac:dyDescent="0.25">
      <c r="A42">
        <v>44</v>
      </c>
      <c r="B42" t="s">
        <v>674</v>
      </c>
    </row>
    <row r="43" spans="1:2" x14ac:dyDescent="0.25">
      <c r="A43">
        <v>45</v>
      </c>
      <c r="B43" t="s">
        <v>675</v>
      </c>
    </row>
    <row r="44" spans="1:2" x14ac:dyDescent="0.25">
      <c r="A44">
        <v>46</v>
      </c>
      <c r="B44" t="s">
        <v>676</v>
      </c>
    </row>
    <row r="45" spans="1:2" x14ac:dyDescent="0.25">
      <c r="A45">
        <v>47</v>
      </c>
      <c r="B45" t="s">
        <v>677</v>
      </c>
    </row>
    <row r="46" spans="1:2" x14ac:dyDescent="0.25">
      <c r="A46">
        <v>48</v>
      </c>
      <c r="B46" t="s">
        <v>678</v>
      </c>
    </row>
    <row r="47" spans="1:2" x14ac:dyDescent="0.25">
      <c r="A47">
        <v>49</v>
      </c>
      <c r="B47" t="s">
        <v>679</v>
      </c>
    </row>
    <row r="48" spans="1:2" x14ac:dyDescent="0.25">
      <c r="A48">
        <v>51</v>
      </c>
      <c r="B48" t="s">
        <v>680</v>
      </c>
    </row>
    <row r="49" spans="1:2" x14ac:dyDescent="0.25">
      <c r="A49">
        <v>52</v>
      </c>
      <c r="B49" t="s">
        <v>681</v>
      </c>
    </row>
    <row r="50" spans="1:2" x14ac:dyDescent="0.25">
      <c r="A50">
        <v>53</v>
      </c>
      <c r="B50" t="s">
        <v>682</v>
      </c>
    </row>
    <row r="51" spans="1:2" x14ac:dyDescent="0.25">
      <c r="A51">
        <v>54</v>
      </c>
      <c r="B51" t="s">
        <v>683</v>
      </c>
    </row>
    <row r="52" spans="1:2" x14ac:dyDescent="0.25">
      <c r="A52">
        <v>55</v>
      </c>
      <c r="B52" t="s">
        <v>633</v>
      </c>
    </row>
    <row r="53" spans="1:2" x14ac:dyDescent="0.25">
      <c r="A53">
        <v>56</v>
      </c>
      <c r="B53" t="s">
        <v>684</v>
      </c>
    </row>
    <row r="54" spans="1:2" x14ac:dyDescent="0.25">
      <c r="A54">
        <v>57</v>
      </c>
      <c r="B54" t="s">
        <v>685</v>
      </c>
    </row>
    <row r="55" spans="1:2" x14ac:dyDescent="0.25">
      <c r="A55">
        <v>59</v>
      </c>
      <c r="B55" t="s">
        <v>686</v>
      </c>
    </row>
    <row r="56" spans="1:2" x14ac:dyDescent="0.25">
      <c r="A56">
        <v>60</v>
      </c>
      <c r="B56" t="s">
        <v>687</v>
      </c>
    </row>
    <row r="57" spans="1:2" x14ac:dyDescent="0.25">
      <c r="A57">
        <v>61</v>
      </c>
      <c r="B57" t="s">
        <v>688</v>
      </c>
    </row>
    <row r="58" spans="1:2" x14ac:dyDescent="0.25">
      <c r="A58">
        <v>62</v>
      </c>
      <c r="B58" t="s">
        <v>689</v>
      </c>
    </row>
    <row r="59" spans="1:2" x14ac:dyDescent="0.25">
      <c r="A59">
        <v>63</v>
      </c>
      <c r="B59" t="s">
        <v>690</v>
      </c>
    </row>
    <row r="60" spans="1:2" x14ac:dyDescent="0.25">
      <c r="A60">
        <v>65</v>
      </c>
      <c r="B60" t="s">
        <v>691</v>
      </c>
    </row>
    <row r="61" spans="1:2" x14ac:dyDescent="0.25">
      <c r="A61">
        <v>66</v>
      </c>
      <c r="B61" t="s">
        <v>692</v>
      </c>
    </row>
    <row r="62" spans="1:2" x14ac:dyDescent="0.25">
      <c r="A62">
        <v>67</v>
      </c>
      <c r="B62" t="s">
        <v>459</v>
      </c>
    </row>
    <row r="63" spans="1:2" x14ac:dyDescent="0.25">
      <c r="A63">
        <v>68</v>
      </c>
      <c r="B63" t="s">
        <v>693</v>
      </c>
    </row>
    <row r="64" spans="1:2" x14ac:dyDescent="0.25">
      <c r="A64">
        <v>69</v>
      </c>
      <c r="B64" t="s">
        <v>694</v>
      </c>
    </row>
    <row r="65" spans="1:2" x14ac:dyDescent="0.25">
      <c r="A65">
        <v>70</v>
      </c>
      <c r="B65" t="s">
        <v>695</v>
      </c>
    </row>
    <row r="66" spans="1:2" x14ac:dyDescent="0.25">
      <c r="A66">
        <v>72</v>
      </c>
      <c r="B66" t="s">
        <v>696</v>
      </c>
    </row>
    <row r="67" spans="1:2" x14ac:dyDescent="0.25">
      <c r="A67">
        <v>73</v>
      </c>
      <c r="B67" t="s">
        <v>697</v>
      </c>
    </row>
    <row r="68" spans="1:2" x14ac:dyDescent="0.25">
      <c r="A68">
        <v>75</v>
      </c>
      <c r="B68" t="s">
        <v>698</v>
      </c>
    </row>
    <row r="69" spans="1:2" x14ac:dyDescent="0.25">
      <c r="A69">
        <v>76</v>
      </c>
      <c r="B69" t="s">
        <v>699</v>
      </c>
    </row>
    <row r="70" spans="1:2" x14ac:dyDescent="0.25">
      <c r="A70">
        <v>77</v>
      </c>
      <c r="B70" t="s">
        <v>700</v>
      </c>
    </row>
    <row r="71" spans="1:2" x14ac:dyDescent="0.25">
      <c r="A71">
        <v>78</v>
      </c>
      <c r="B71" t="s">
        <v>701</v>
      </c>
    </row>
    <row r="72" spans="1:2" x14ac:dyDescent="0.25">
      <c r="A72">
        <v>79</v>
      </c>
      <c r="B72" t="s">
        <v>702</v>
      </c>
    </row>
    <row r="73" spans="1:2" x14ac:dyDescent="0.25">
      <c r="A73">
        <v>80</v>
      </c>
      <c r="B73" t="s">
        <v>703</v>
      </c>
    </row>
    <row r="74" spans="1:2" x14ac:dyDescent="0.25">
      <c r="A74">
        <v>81</v>
      </c>
      <c r="B74" t="s">
        <v>704</v>
      </c>
    </row>
    <row r="75" spans="1:2" x14ac:dyDescent="0.25">
      <c r="A75">
        <v>82</v>
      </c>
      <c r="B75" t="s">
        <v>705</v>
      </c>
    </row>
    <row r="76" spans="1:2" x14ac:dyDescent="0.25">
      <c r="A76">
        <v>83</v>
      </c>
      <c r="B76" t="s">
        <v>706</v>
      </c>
    </row>
    <row r="77" spans="1:2" x14ac:dyDescent="0.25">
      <c r="A77">
        <v>84</v>
      </c>
      <c r="B77" t="s">
        <v>707</v>
      </c>
    </row>
    <row r="78" spans="1:2" x14ac:dyDescent="0.25">
      <c r="A78">
        <v>85</v>
      </c>
      <c r="B78" t="s">
        <v>708</v>
      </c>
    </row>
    <row r="79" spans="1:2" x14ac:dyDescent="0.25">
      <c r="A79">
        <v>86</v>
      </c>
      <c r="B79" t="s">
        <v>709</v>
      </c>
    </row>
    <row r="80" spans="1:2" x14ac:dyDescent="0.25">
      <c r="A80">
        <v>87</v>
      </c>
      <c r="B80" t="s">
        <v>710</v>
      </c>
    </row>
    <row r="81" spans="1:2" x14ac:dyDescent="0.25">
      <c r="A81">
        <v>88</v>
      </c>
      <c r="B81" t="s">
        <v>711</v>
      </c>
    </row>
    <row r="82" spans="1:2" x14ac:dyDescent="0.25">
      <c r="A82">
        <v>89</v>
      </c>
      <c r="B82" t="s">
        <v>712</v>
      </c>
    </row>
    <row r="83" spans="1:2" x14ac:dyDescent="0.25">
      <c r="A83">
        <v>90</v>
      </c>
      <c r="B83" t="s">
        <v>713</v>
      </c>
    </row>
    <row r="84" spans="1:2" x14ac:dyDescent="0.25">
      <c r="A84">
        <v>91</v>
      </c>
      <c r="B84" t="s">
        <v>714</v>
      </c>
    </row>
    <row r="85" spans="1:2" x14ac:dyDescent="0.25">
      <c r="A85">
        <v>92</v>
      </c>
      <c r="B85" t="s">
        <v>715</v>
      </c>
    </row>
    <row r="86" spans="1:2" x14ac:dyDescent="0.25">
      <c r="A86">
        <v>94</v>
      </c>
      <c r="B86" t="s">
        <v>716</v>
      </c>
    </row>
    <row r="87" spans="1:2" x14ac:dyDescent="0.25">
      <c r="A87">
        <v>95</v>
      </c>
      <c r="B87" t="s">
        <v>717</v>
      </c>
    </row>
    <row r="88" spans="1:2" x14ac:dyDescent="0.25">
      <c r="A88">
        <v>96</v>
      </c>
      <c r="B88" t="s">
        <v>718</v>
      </c>
    </row>
    <row r="89" spans="1:2" x14ac:dyDescent="0.25">
      <c r="A89">
        <v>97</v>
      </c>
      <c r="B89" t="s">
        <v>719</v>
      </c>
    </row>
    <row r="90" spans="1:2" x14ac:dyDescent="0.25">
      <c r="A90">
        <v>98</v>
      </c>
      <c r="B90" t="s">
        <v>720</v>
      </c>
    </row>
    <row r="91" spans="1:2" x14ac:dyDescent="0.25">
      <c r="A91">
        <v>99</v>
      </c>
      <c r="B91" t="s">
        <v>721</v>
      </c>
    </row>
    <row r="92" spans="1:2" x14ac:dyDescent="0.25">
      <c r="A92">
        <v>100</v>
      </c>
      <c r="B92" t="s">
        <v>722</v>
      </c>
    </row>
    <row r="93" spans="1:2" x14ac:dyDescent="0.25">
      <c r="A93">
        <v>101</v>
      </c>
      <c r="B93" t="s">
        <v>723</v>
      </c>
    </row>
    <row r="94" spans="1:2" x14ac:dyDescent="0.25">
      <c r="A94">
        <v>102</v>
      </c>
      <c r="B94" t="s">
        <v>724</v>
      </c>
    </row>
    <row r="95" spans="1:2" x14ac:dyDescent="0.25">
      <c r="A95">
        <v>104</v>
      </c>
      <c r="B95" t="s">
        <v>725</v>
      </c>
    </row>
    <row r="96" spans="1:2" x14ac:dyDescent="0.25">
      <c r="A96">
        <v>105</v>
      </c>
      <c r="B96" t="s">
        <v>726</v>
      </c>
    </row>
    <row r="97" spans="1:2" x14ac:dyDescent="0.25">
      <c r="A97">
        <v>106</v>
      </c>
      <c r="B97" t="s">
        <v>727</v>
      </c>
    </row>
    <row r="98" spans="1:2" x14ac:dyDescent="0.25">
      <c r="A98">
        <v>107</v>
      </c>
      <c r="B98" t="s">
        <v>728</v>
      </c>
    </row>
    <row r="99" spans="1:2" x14ac:dyDescent="0.25">
      <c r="A99">
        <v>108</v>
      </c>
      <c r="B99" t="s">
        <v>729</v>
      </c>
    </row>
    <row r="100" spans="1:2" x14ac:dyDescent="0.25">
      <c r="A100">
        <v>109</v>
      </c>
      <c r="B100" t="s">
        <v>730</v>
      </c>
    </row>
    <row r="101" spans="1:2" x14ac:dyDescent="0.25">
      <c r="A101">
        <v>110</v>
      </c>
      <c r="B101" t="s">
        <v>731</v>
      </c>
    </row>
    <row r="102" spans="1:2" x14ac:dyDescent="0.25">
      <c r="A102">
        <v>111</v>
      </c>
      <c r="B102" t="s">
        <v>732</v>
      </c>
    </row>
    <row r="103" spans="1:2" x14ac:dyDescent="0.25">
      <c r="A103">
        <v>112</v>
      </c>
      <c r="B103" t="s">
        <v>733</v>
      </c>
    </row>
    <row r="104" spans="1:2" x14ac:dyDescent="0.25">
      <c r="A104">
        <v>113</v>
      </c>
      <c r="B104" t="s">
        <v>734</v>
      </c>
    </row>
    <row r="105" spans="1:2" x14ac:dyDescent="0.25">
      <c r="A105">
        <v>114</v>
      </c>
      <c r="B105" t="s">
        <v>735</v>
      </c>
    </row>
    <row r="106" spans="1:2" x14ac:dyDescent="0.25">
      <c r="A106">
        <v>116</v>
      </c>
      <c r="B106" t="s">
        <v>736</v>
      </c>
    </row>
    <row r="107" spans="1:2" x14ac:dyDescent="0.25">
      <c r="A107">
        <v>117</v>
      </c>
      <c r="B107" t="s">
        <v>465</v>
      </c>
    </row>
    <row r="108" spans="1:2" x14ac:dyDescent="0.25">
      <c r="A108">
        <v>118</v>
      </c>
      <c r="B108" t="s">
        <v>737</v>
      </c>
    </row>
    <row r="109" spans="1:2" x14ac:dyDescent="0.25">
      <c r="A109">
        <v>119</v>
      </c>
      <c r="B109" t="s">
        <v>738</v>
      </c>
    </row>
    <row r="110" spans="1:2" x14ac:dyDescent="0.25">
      <c r="A110">
        <v>120</v>
      </c>
      <c r="B110" t="s">
        <v>739</v>
      </c>
    </row>
    <row r="111" spans="1:2" x14ac:dyDescent="0.25">
      <c r="A111">
        <v>121</v>
      </c>
      <c r="B111" t="s">
        <v>740</v>
      </c>
    </row>
    <row r="112" spans="1:2" x14ac:dyDescent="0.25">
      <c r="A112">
        <v>122</v>
      </c>
      <c r="B112" t="s">
        <v>741</v>
      </c>
    </row>
    <row r="113" spans="1:2" x14ac:dyDescent="0.25">
      <c r="A113">
        <v>123</v>
      </c>
      <c r="B113" t="s">
        <v>466</v>
      </c>
    </row>
    <row r="114" spans="1:2" x14ac:dyDescent="0.25">
      <c r="A114">
        <v>124</v>
      </c>
      <c r="B114" t="s">
        <v>742</v>
      </c>
    </row>
    <row r="115" spans="1:2" x14ac:dyDescent="0.25">
      <c r="A115">
        <v>125</v>
      </c>
      <c r="B115" t="s">
        <v>743</v>
      </c>
    </row>
    <row r="116" spans="1:2" x14ac:dyDescent="0.25">
      <c r="A116">
        <v>126</v>
      </c>
      <c r="B116" t="s">
        <v>744</v>
      </c>
    </row>
    <row r="117" spans="1:2" x14ac:dyDescent="0.25">
      <c r="A117">
        <v>127</v>
      </c>
      <c r="B117" t="s">
        <v>745</v>
      </c>
    </row>
    <row r="118" spans="1:2" x14ac:dyDescent="0.25">
      <c r="A118">
        <v>128</v>
      </c>
      <c r="B118" t="s">
        <v>746</v>
      </c>
    </row>
    <row r="119" spans="1:2" x14ac:dyDescent="0.25">
      <c r="A119">
        <v>129</v>
      </c>
      <c r="B119" t="s">
        <v>747</v>
      </c>
    </row>
    <row r="120" spans="1:2" x14ac:dyDescent="0.25">
      <c r="A120">
        <v>131</v>
      </c>
      <c r="B120" t="s">
        <v>748</v>
      </c>
    </row>
    <row r="121" spans="1:2" x14ac:dyDescent="0.25">
      <c r="A121">
        <v>132</v>
      </c>
      <c r="B121" t="s">
        <v>749</v>
      </c>
    </row>
    <row r="122" spans="1:2" x14ac:dyDescent="0.25">
      <c r="A122">
        <v>133</v>
      </c>
      <c r="B122" t="s">
        <v>750</v>
      </c>
    </row>
    <row r="123" spans="1:2" x14ac:dyDescent="0.25">
      <c r="A123">
        <v>134</v>
      </c>
      <c r="B123" t="s">
        <v>751</v>
      </c>
    </row>
    <row r="124" spans="1:2" x14ac:dyDescent="0.25">
      <c r="A124">
        <v>135</v>
      </c>
      <c r="B124" t="s">
        <v>752</v>
      </c>
    </row>
    <row r="125" spans="1:2" x14ac:dyDescent="0.25">
      <c r="A125">
        <v>137</v>
      </c>
      <c r="B125" t="s">
        <v>753</v>
      </c>
    </row>
    <row r="126" spans="1:2" x14ac:dyDescent="0.25">
      <c r="A126">
        <v>138</v>
      </c>
      <c r="B126" t="s">
        <v>754</v>
      </c>
    </row>
    <row r="127" spans="1:2" x14ac:dyDescent="0.25">
      <c r="A127">
        <v>139</v>
      </c>
      <c r="B127" t="s">
        <v>755</v>
      </c>
    </row>
    <row r="128" spans="1:2" x14ac:dyDescent="0.25">
      <c r="A128">
        <v>140</v>
      </c>
      <c r="B128" t="s">
        <v>756</v>
      </c>
    </row>
    <row r="129" spans="1:2" x14ac:dyDescent="0.25">
      <c r="A129">
        <v>141</v>
      </c>
      <c r="B129" t="s">
        <v>757</v>
      </c>
    </row>
    <row r="130" spans="1:2" x14ac:dyDescent="0.25">
      <c r="A130">
        <v>142</v>
      </c>
      <c r="B130" t="s">
        <v>758</v>
      </c>
    </row>
    <row r="131" spans="1:2" x14ac:dyDescent="0.25">
      <c r="A131">
        <v>143</v>
      </c>
      <c r="B131" t="s">
        <v>759</v>
      </c>
    </row>
    <row r="132" spans="1:2" x14ac:dyDescent="0.25">
      <c r="A132">
        <v>144</v>
      </c>
      <c r="B132" t="s">
        <v>760</v>
      </c>
    </row>
    <row r="133" spans="1:2" x14ac:dyDescent="0.25">
      <c r="A133">
        <v>145</v>
      </c>
      <c r="B133" t="s">
        <v>761</v>
      </c>
    </row>
    <row r="134" spans="1:2" x14ac:dyDescent="0.25">
      <c r="A134">
        <v>147</v>
      </c>
      <c r="B134" t="s">
        <v>762</v>
      </c>
    </row>
    <row r="135" spans="1:2" x14ac:dyDescent="0.25">
      <c r="A135">
        <v>149</v>
      </c>
      <c r="B135" t="s">
        <v>763</v>
      </c>
    </row>
    <row r="136" spans="1:2" x14ac:dyDescent="0.25">
      <c r="A136">
        <v>151</v>
      </c>
      <c r="B136" t="s">
        <v>764</v>
      </c>
    </row>
    <row r="137" spans="1:2" x14ac:dyDescent="0.25">
      <c r="A137">
        <v>152</v>
      </c>
      <c r="B137" t="s">
        <v>765</v>
      </c>
    </row>
    <row r="138" spans="1:2" x14ac:dyDescent="0.25">
      <c r="A138">
        <v>153</v>
      </c>
      <c r="B138" t="s">
        <v>766</v>
      </c>
    </row>
    <row r="139" spans="1:2" x14ac:dyDescent="0.25">
      <c r="A139">
        <v>154</v>
      </c>
      <c r="B139" t="s">
        <v>767</v>
      </c>
    </row>
    <row r="140" spans="1:2" x14ac:dyDescent="0.25">
      <c r="A140">
        <v>155</v>
      </c>
      <c r="B140" t="s">
        <v>768</v>
      </c>
    </row>
    <row r="141" spans="1:2" x14ac:dyDescent="0.25">
      <c r="A141">
        <v>156</v>
      </c>
      <c r="B141" t="s">
        <v>769</v>
      </c>
    </row>
    <row r="142" spans="1:2" x14ac:dyDescent="0.25">
      <c r="A142">
        <v>158</v>
      </c>
      <c r="B142" t="s">
        <v>770</v>
      </c>
    </row>
    <row r="143" spans="1:2" x14ac:dyDescent="0.25">
      <c r="A143">
        <v>159</v>
      </c>
      <c r="B143" t="s">
        <v>771</v>
      </c>
    </row>
    <row r="144" spans="1:2" x14ac:dyDescent="0.25">
      <c r="A144">
        <v>162</v>
      </c>
      <c r="B144" t="s">
        <v>474</v>
      </c>
    </row>
    <row r="145" spans="1:2" x14ac:dyDescent="0.25">
      <c r="A145">
        <v>163</v>
      </c>
      <c r="B145" t="s">
        <v>772</v>
      </c>
    </row>
    <row r="146" spans="1:2" x14ac:dyDescent="0.25">
      <c r="A146">
        <v>164</v>
      </c>
      <c r="B146" t="s">
        <v>773</v>
      </c>
    </row>
    <row r="147" spans="1:2" x14ac:dyDescent="0.25">
      <c r="A147">
        <v>165</v>
      </c>
      <c r="B147" t="s">
        <v>774</v>
      </c>
    </row>
    <row r="148" spans="1:2" x14ac:dyDescent="0.25">
      <c r="A148">
        <v>168</v>
      </c>
      <c r="B148" t="s">
        <v>775</v>
      </c>
    </row>
    <row r="149" spans="1:2" x14ac:dyDescent="0.25">
      <c r="A149">
        <v>169</v>
      </c>
      <c r="B149" t="s">
        <v>776</v>
      </c>
    </row>
    <row r="150" spans="1:2" x14ac:dyDescent="0.25">
      <c r="A150">
        <v>170</v>
      </c>
      <c r="B150" t="s">
        <v>777</v>
      </c>
    </row>
    <row r="151" spans="1:2" x14ac:dyDescent="0.25">
      <c r="A151">
        <v>171</v>
      </c>
      <c r="B151" t="s">
        <v>778</v>
      </c>
    </row>
    <row r="152" spans="1:2" x14ac:dyDescent="0.25">
      <c r="A152">
        <v>172</v>
      </c>
      <c r="B152" t="s">
        <v>476</v>
      </c>
    </row>
    <row r="153" spans="1:2" x14ac:dyDescent="0.25">
      <c r="A153">
        <v>173</v>
      </c>
      <c r="B153" t="s">
        <v>779</v>
      </c>
    </row>
    <row r="154" spans="1:2" x14ac:dyDescent="0.25">
      <c r="A154">
        <v>175</v>
      </c>
      <c r="B154" t="s">
        <v>780</v>
      </c>
    </row>
    <row r="155" spans="1:2" x14ac:dyDescent="0.25">
      <c r="A155">
        <v>176</v>
      </c>
      <c r="B155" t="s">
        <v>781</v>
      </c>
    </row>
    <row r="156" spans="1:2" x14ac:dyDescent="0.25">
      <c r="A156">
        <v>177</v>
      </c>
      <c r="B156" t="s">
        <v>782</v>
      </c>
    </row>
    <row r="157" spans="1:2" x14ac:dyDescent="0.25">
      <c r="A157">
        <v>178</v>
      </c>
      <c r="B157" t="s">
        <v>783</v>
      </c>
    </row>
    <row r="158" spans="1:2" x14ac:dyDescent="0.25">
      <c r="A158">
        <v>179</v>
      </c>
      <c r="B158" t="s">
        <v>784</v>
      </c>
    </row>
    <row r="159" spans="1:2" x14ac:dyDescent="0.25">
      <c r="A159">
        <v>180</v>
      </c>
      <c r="B159" t="s">
        <v>785</v>
      </c>
    </row>
    <row r="160" spans="1:2" x14ac:dyDescent="0.25">
      <c r="A160">
        <v>181</v>
      </c>
      <c r="B160" t="s">
        <v>786</v>
      </c>
    </row>
    <row r="161" spans="1:2" x14ac:dyDescent="0.25">
      <c r="A161">
        <v>183</v>
      </c>
      <c r="B161" t="s">
        <v>787</v>
      </c>
    </row>
    <row r="162" spans="1:2" x14ac:dyDescent="0.25">
      <c r="A162">
        <v>184</v>
      </c>
      <c r="B162" t="s">
        <v>788</v>
      </c>
    </row>
    <row r="163" spans="1:2" x14ac:dyDescent="0.25">
      <c r="A163">
        <v>185</v>
      </c>
      <c r="B163" t="s">
        <v>789</v>
      </c>
    </row>
    <row r="164" spans="1:2" x14ac:dyDescent="0.25">
      <c r="A164">
        <v>186</v>
      </c>
      <c r="B164" t="s">
        <v>790</v>
      </c>
    </row>
    <row r="165" spans="1:2" x14ac:dyDescent="0.25">
      <c r="A165">
        <v>188</v>
      </c>
      <c r="B165" t="s">
        <v>791</v>
      </c>
    </row>
    <row r="166" spans="1:2" x14ac:dyDescent="0.25">
      <c r="A166">
        <v>189</v>
      </c>
      <c r="B166" t="s">
        <v>792</v>
      </c>
    </row>
    <row r="167" spans="1:2" x14ac:dyDescent="0.25">
      <c r="A167">
        <v>192</v>
      </c>
      <c r="B167" t="s">
        <v>793</v>
      </c>
    </row>
    <row r="168" spans="1:2" x14ac:dyDescent="0.25">
      <c r="A168">
        <v>193</v>
      </c>
      <c r="B168" t="s">
        <v>477</v>
      </c>
    </row>
    <row r="169" spans="1:2" x14ac:dyDescent="0.25">
      <c r="A169">
        <v>194</v>
      </c>
      <c r="B169" t="s">
        <v>794</v>
      </c>
    </row>
    <row r="170" spans="1:2" x14ac:dyDescent="0.25">
      <c r="A170">
        <v>195</v>
      </c>
      <c r="B170" t="s">
        <v>795</v>
      </c>
    </row>
    <row r="171" spans="1:2" x14ac:dyDescent="0.25">
      <c r="A171">
        <v>196</v>
      </c>
      <c r="B171" t="s">
        <v>796</v>
      </c>
    </row>
    <row r="172" spans="1:2" x14ac:dyDescent="0.25">
      <c r="A172">
        <v>197</v>
      </c>
      <c r="B172" t="s">
        <v>797</v>
      </c>
    </row>
    <row r="173" spans="1:2" x14ac:dyDescent="0.25">
      <c r="A173">
        <v>199</v>
      </c>
      <c r="B173" t="s">
        <v>798</v>
      </c>
    </row>
    <row r="174" spans="1:2" x14ac:dyDescent="0.25">
      <c r="A174">
        <v>200</v>
      </c>
      <c r="B174" t="s">
        <v>799</v>
      </c>
    </row>
    <row r="175" spans="1:2" x14ac:dyDescent="0.25">
      <c r="A175">
        <v>201</v>
      </c>
      <c r="B175" t="s">
        <v>800</v>
      </c>
    </row>
    <row r="176" spans="1:2" x14ac:dyDescent="0.25">
      <c r="A176">
        <v>202</v>
      </c>
      <c r="B176" t="s">
        <v>630</v>
      </c>
    </row>
    <row r="177" spans="1:2" x14ac:dyDescent="0.25">
      <c r="A177">
        <v>203</v>
      </c>
      <c r="B177" t="s">
        <v>801</v>
      </c>
    </row>
    <row r="178" spans="1:2" x14ac:dyDescent="0.25">
      <c r="A178">
        <v>204</v>
      </c>
      <c r="B178" t="s">
        <v>802</v>
      </c>
    </row>
    <row r="179" spans="1:2" x14ac:dyDescent="0.25">
      <c r="A179">
        <v>205</v>
      </c>
      <c r="B179" t="s">
        <v>803</v>
      </c>
    </row>
    <row r="180" spans="1:2" x14ac:dyDescent="0.25">
      <c r="A180">
        <v>206</v>
      </c>
      <c r="B180" t="s">
        <v>804</v>
      </c>
    </row>
    <row r="181" spans="1:2" x14ac:dyDescent="0.25">
      <c r="A181">
        <v>207</v>
      </c>
      <c r="B181" t="s">
        <v>805</v>
      </c>
    </row>
    <row r="182" spans="1:2" x14ac:dyDescent="0.25">
      <c r="A182">
        <v>209</v>
      </c>
      <c r="B182" t="s">
        <v>806</v>
      </c>
    </row>
    <row r="183" spans="1:2" x14ac:dyDescent="0.25">
      <c r="A183">
        <v>210</v>
      </c>
      <c r="B183" t="s">
        <v>807</v>
      </c>
    </row>
    <row r="184" spans="1:2" x14ac:dyDescent="0.25">
      <c r="A184">
        <v>211</v>
      </c>
      <c r="B184" t="s">
        <v>808</v>
      </c>
    </row>
    <row r="185" spans="1:2" x14ac:dyDescent="0.25">
      <c r="A185">
        <v>212</v>
      </c>
      <c r="B185" t="s">
        <v>809</v>
      </c>
    </row>
    <row r="186" spans="1:2" x14ac:dyDescent="0.25">
      <c r="A186">
        <v>213</v>
      </c>
      <c r="B186" t="s">
        <v>810</v>
      </c>
    </row>
    <row r="187" spans="1:2" x14ac:dyDescent="0.25">
      <c r="A187">
        <v>214</v>
      </c>
      <c r="B187" t="s">
        <v>811</v>
      </c>
    </row>
    <row r="188" spans="1:2" x14ac:dyDescent="0.25">
      <c r="A188">
        <v>215</v>
      </c>
      <c r="B188" t="s">
        <v>481</v>
      </c>
    </row>
    <row r="189" spans="1:2" x14ac:dyDescent="0.25">
      <c r="A189">
        <v>216</v>
      </c>
      <c r="B189" t="s">
        <v>812</v>
      </c>
    </row>
    <row r="190" spans="1:2" x14ac:dyDescent="0.25">
      <c r="A190">
        <v>217</v>
      </c>
      <c r="B190" t="s">
        <v>813</v>
      </c>
    </row>
    <row r="191" spans="1:2" x14ac:dyDescent="0.25">
      <c r="A191">
        <v>218</v>
      </c>
      <c r="B191" t="s">
        <v>814</v>
      </c>
    </row>
    <row r="192" spans="1:2" x14ac:dyDescent="0.25">
      <c r="A192">
        <v>219</v>
      </c>
      <c r="B192" t="s">
        <v>815</v>
      </c>
    </row>
    <row r="193" spans="1:2" x14ac:dyDescent="0.25">
      <c r="A193">
        <v>220</v>
      </c>
      <c r="B193" t="s">
        <v>816</v>
      </c>
    </row>
    <row r="194" spans="1:2" x14ac:dyDescent="0.25">
      <c r="A194">
        <v>221</v>
      </c>
      <c r="B194" t="s">
        <v>483</v>
      </c>
    </row>
    <row r="195" spans="1:2" x14ac:dyDescent="0.25">
      <c r="A195">
        <v>223</v>
      </c>
      <c r="B195" t="s">
        <v>817</v>
      </c>
    </row>
    <row r="196" spans="1:2" x14ac:dyDescent="0.25">
      <c r="A196">
        <v>225</v>
      </c>
      <c r="B196" t="s">
        <v>818</v>
      </c>
    </row>
    <row r="197" spans="1:2" x14ac:dyDescent="0.25">
      <c r="A197">
        <v>227</v>
      </c>
      <c r="B197" t="s">
        <v>819</v>
      </c>
    </row>
    <row r="198" spans="1:2" x14ac:dyDescent="0.25">
      <c r="A198">
        <v>228</v>
      </c>
      <c r="B198" t="s">
        <v>820</v>
      </c>
    </row>
    <row r="199" spans="1:2" x14ac:dyDescent="0.25">
      <c r="A199">
        <v>229</v>
      </c>
      <c r="B199" t="s">
        <v>821</v>
      </c>
    </row>
    <row r="200" spans="1:2" x14ac:dyDescent="0.25">
      <c r="A200">
        <v>231</v>
      </c>
      <c r="B200" t="s">
        <v>822</v>
      </c>
    </row>
    <row r="201" spans="1:2" x14ac:dyDescent="0.25">
      <c r="A201">
        <v>232</v>
      </c>
      <c r="B201" t="s">
        <v>823</v>
      </c>
    </row>
    <row r="202" spans="1:2" x14ac:dyDescent="0.25">
      <c r="A202">
        <v>233</v>
      </c>
      <c r="B202" t="s">
        <v>824</v>
      </c>
    </row>
    <row r="203" spans="1:2" x14ac:dyDescent="0.25">
      <c r="A203">
        <v>234</v>
      </c>
      <c r="B203" t="s">
        <v>825</v>
      </c>
    </row>
    <row r="204" spans="1:2" x14ac:dyDescent="0.25">
      <c r="A204">
        <v>235</v>
      </c>
      <c r="B204" t="s">
        <v>826</v>
      </c>
    </row>
    <row r="205" spans="1:2" x14ac:dyDescent="0.25">
      <c r="A205">
        <v>237</v>
      </c>
      <c r="B205" t="s">
        <v>827</v>
      </c>
    </row>
    <row r="206" spans="1:2" x14ac:dyDescent="0.25">
      <c r="A206">
        <v>238</v>
      </c>
      <c r="B206" t="s">
        <v>828</v>
      </c>
    </row>
    <row r="207" spans="1:2" x14ac:dyDescent="0.25">
      <c r="A207">
        <v>239</v>
      </c>
      <c r="B207" t="s">
        <v>829</v>
      </c>
    </row>
    <row r="208" spans="1:2" x14ac:dyDescent="0.25">
      <c r="A208">
        <v>240</v>
      </c>
      <c r="B208" t="s">
        <v>830</v>
      </c>
    </row>
    <row r="209" spans="1:2" x14ac:dyDescent="0.25">
      <c r="A209">
        <v>241</v>
      </c>
      <c r="B209" t="s">
        <v>831</v>
      </c>
    </row>
    <row r="210" spans="1:2" x14ac:dyDescent="0.25">
      <c r="A210">
        <v>242</v>
      </c>
      <c r="B210" t="s">
        <v>832</v>
      </c>
    </row>
    <row r="211" spans="1:2" x14ac:dyDescent="0.25">
      <c r="A211">
        <v>243</v>
      </c>
      <c r="B211" t="s">
        <v>833</v>
      </c>
    </row>
    <row r="212" spans="1:2" x14ac:dyDescent="0.25">
      <c r="A212">
        <v>245</v>
      </c>
      <c r="B212" t="s">
        <v>834</v>
      </c>
    </row>
    <row r="213" spans="1:2" x14ac:dyDescent="0.25">
      <c r="A213">
        <v>246</v>
      </c>
      <c r="B213" t="s">
        <v>835</v>
      </c>
    </row>
    <row r="214" spans="1:2" x14ac:dyDescent="0.25">
      <c r="A214">
        <v>247</v>
      </c>
      <c r="B214" t="s">
        <v>487</v>
      </c>
    </row>
    <row r="215" spans="1:2" x14ac:dyDescent="0.25">
      <c r="A215">
        <v>248</v>
      </c>
      <c r="B215" t="s">
        <v>836</v>
      </c>
    </row>
    <row r="216" spans="1:2" x14ac:dyDescent="0.25">
      <c r="A216">
        <v>249</v>
      </c>
      <c r="B216" t="s">
        <v>488</v>
      </c>
    </row>
    <row r="217" spans="1:2" x14ac:dyDescent="0.25">
      <c r="A217">
        <v>250</v>
      </c>
      <c r="B217" t="s">
        <v>489</v>
      </c>
    </row>
    <row r="218" spans="1:2" x14ac:dyDescent="0.25">
      <c r="A218">
        <v>251</v>
      </c>
      <c r="B218" t="s">
        <v>490</v>
      </c>
    </row>
    <row r="219" spans="1:2" x14ac:dyDescent="0.25">
      <c r="A219">
        <v>252</v>
      </c>
      <c r="B219" t="s">
        <v>491</v>
      </c>
    </row>
    <row r="220" spans="1:2" x14ac:dyDescent="0.25">
      <c r="A220">
        <v>253</v>
      </c>
      <c r="B220" t="s">
        <v>837</v>
      </c>
    </row>
    <row r="221" spans="1:2" x14ac:dyDescent="0.25">
      <c r="A221">
        <v>254</v>
      </c>
      <c r="B221" t="s">
        <v>492</v>
      </c>
    </row>
    <row r="222" spans="1:2" x14ac:dyDescent="0.25">
      <c r="A222">
        <v>255</v>
      </c>
      <c r="B222" t="s">
        <v>838</v>
      </c>
    </row>
    <row r="223" spans="1:2" x14ac:dyDescent="0.25">
      <c r="A223">
        <v>256</v>
      </c>
      <c r="B223" t="s">
        <v>494</v>
      </c>
    </row>
    <row r="224" spans="1:2" x14ac:dyDescent="0.25">
      <c r="A224">
        <v>257</v>
      </c>
      <c r="B224" t="s">
        <v>839</v>
      </c>
    </row>
    <row r="225" spans="1:2" x14ac:dyDescent="0.25">
      <c r="A225">
        <v>258</v>
      </c>
      <c r="B225" t="s">
        <v>840</v>
      </c>
    </row>
    <row r="226" spans="1:2" x14ac:dyDescent="0.25">
      <c r="A226">
        <v>259</v>
      </c>
      <c r="B226" t="s">
        <v>841</v>
      </c>
    </row>
    <row r="227" spans="1:2" x14ac:dyDescent="0.25">
      <c r="A227">
        <v>260</v>
      </c>
      <c r="B227" t="s">
        <v>496</v>
      </c>
    </row>
    <row r="228" spans="1:2" x14ac:dyDescent="0.25">
      <c r="A228">
        <v>261</v>
      </c>
      <c r="B228" t="s">
        <v>842</v>
      </c>
    </row>
    <row r="229" spans="1:2" x14ac:dyDescent="0.25">
      <c r="A229">
        <v>262</v>
      </c>
      <c r="B229" t="s">
        <v>843</v>
      </c>
    </row>
    <row r="230" spans="1:2" x14ac:dyDescent="0.25">
      <c r="A230">
        <v>263</v>
      </c>
      <c r="B230" t="s">
        <v>844</v>
      </c>
    </row>
    <row r="231" spans="1:2" x14ac:dyDescent="0.25">
      <c r="A231">
        <v>264</v>
      </c>
      <c r="B231" t="s">
        <v>845</v>
      </c>
    </row>
    <row r="232" spans="1:2" x14ac:dyDescent="0.25">
      <c r="A232">
        <v>265</v>
      </c>
      <c r="B232" t="s">
        <v>846</v>
      </c>
    </row>
    <row r="233" spans="1:2" x14ac:dyDescent="0.25">
      <c r="A233">
        <v>266</v>
      </c>
      <c r="B233" t="s">
        <v>847</v>
      </c>
    </row>
    <row r="234" spans="1:2" x14ac:dyDescent="0.25">
      <c r="A234">
        <v>267</v>
      </c>
      <c r="B234" t="s">
        <v>848</v>
      </c>
    </row>
    <row r="235" spans="1:2" x14ac:dyDescent="0.25">
      <c r="A235">
        <v>268</v>
      </c>
      <c r="B235" t="s">
        <v>849</v>
      </c>
    </row>
    <row r="236" spans="1:2" x14ac:dyDescent="0.25">
      <c r="A236">
        <v>269</v>
      </c>
      <c r="B236" t="s">
        <v>850</v>
      </c>
    </row>
    <row r="237" spans="1:2" x14ac:dyDescent="0.25">
      <c r="A237">
        <v>271</v>
      </c>
      <c r="B237" t="s">
        <v>851</v>
      </c>
    </row>
    <row r="238" spans="1:2" x14ac:dyDescent="0.25">
      <c r="A238">
        <v>272</v>
      </c>
      <c r="B238" t="s">
        <v>852</v>
      </c>
    </row>
    <row r="239" spans="1:2" x14ac:dyDescent="0.25">
      <c r="A239">
        <v>273</v>
      </c>
      <c r="B239" t="s">
        <v>853</v>
      </c>
    </row>
    <row r="240" spans="1:2" x14ac:dyDescent="0.25">
      <c r="A240">
        <v>274</v>
      </c>
      <c r="B240" t="s">
        <v>500</v>
      </c>
    </row>
    <row r="241" spans="1:2" x14ac:dyDescent="0.25">
      <c r="A241">
        <v>275</v>
      </c>
      <c r="B241" t="s">
        <v>854</v>
      </c>
    </row>
    <row r="242" spans="1:2" x14ac:dyDescent="0.25">
      <c r="A242">
        <v>277</v>
      </c>
      <c r="B242" t="s">
        <v>855</v>
      </c>
    </row>
    <row r="243" spans="1:2" x14ac:dyDescent="0.25">
      <c r="A243">
        <v>278</v>
      </c>
      <c r="B243" t="s">
        <v>501</v>
      </c>
    </row>
    <row r="244" spans="1:2" x14ac:dyDescent="0.25">
      <c r="A244">
        <v>280</v>
      </c>
      <c r="B244" t="s">
        <v>502</v>
      </c>
    </row>
    <row r="245" spans="1:2" x14ac:dyDescent="0.25">
      <c r="A245">
        <v>281</v>
      </c>
      <c r="B245" t="s">
        <v>856</v>
      </c>
    </row>
    <row r="246" spans="1:2" x14ac:dyDescent="0.25">
      <c r="A246">
        <v>282</v>
      </c>
      <c r="B246" t="s">
        <v>857</v>
      </c>
    </row>
    <row r="247" spans="1:2" x14ac:dyDescent="0.25">
      <c r="A247">
        <v>283</v>
      </c>
      <c r="B247" t="s">
        <v>503</v>
      </c>
    </row>
    <row r="248" spans="1:2" x14ac:dyDescent="0.25">
      <c r="A248">
        <v>285</v>
      </c>
      <c r="B248" t="s">
        <v>858</v>
      </c>
    </row>
    <row r="249" spans="1:2" x14ac:dyDescent="0.25">
      <c r="A249">
        <v>287</v>
      </c>
      <c r="B249" t="s">
        <v>859</v>
      </c>
    </row>
    <row r="250" spans="1:2" x14ac:dyDescent="0.25">
      <c r="A250">
        <v>313</v>
      </c>
      <c r="B250" t="s">
        <v>504</v>
      </c>
    </row>
    <row r="251" spans="1:2" x14ac:dyDescent="0.25">
      <c r="A251">
        <v>358</v>
      </c>
      <c r="B251" t="s">
        <v>505</v>
      </c>
    </row>
    <row r="252" spans="1:2" x14ac:dyDescent="0.25">
      <c r="A252">
        <v>406</v>
      </c>
      <c r="B252" t="s">
        <v>460</v>
      </c>
    </row>
    <row r="253" spans="1:2" x14ac:dyDescent="0.25">
      <c r="A253">
        <v>415</v>
      </c>
      <c r="B253" t="s">
        <v>506</v>
      </c>
    </row>
    <row r="254" spans="1:2" x14ac:dyDescent="0.25">
      <c r="A254">
        <v>429</v>
      </c>
      <c r="B254" t="s">
        <v>507</v>
      </c>
    </row>
    <row r="255" spans="1:2" x14ac:dyDescent="0.25">
      <c r="A255">
        <v>430</v>
      </c>
      <c r="B255" t="s">
        <v>508</v>
      </c>
    </row>
    <row r="256" spans="1:2" x14ac:dyDescent="0.25">
      <c r="A256">
        <v>432</v>
      </c>
      <c r="B256" t="s">
        <v>509</v>
      </c>
    </row>
    <row r="257" spans="1:2" x14ac:dyDescent="0.25">
      <c r="A257">
        <v>443</v>
      </c>
      <c r="B257" t="s">
        <v>510</v>
      </c>
    </row>
    <row r="258" spans="1:2" x14ac:dyDescent="0.25">
      <c r="A258">
        <v>463</v>
      </c>
      <c r="B258" t="s">
        <v>511</v>
      </c>
    </row>
    <row r="259" spans="1:2" x14ac:dyDescent="0.25">
      <c r="A259">
        <v>482</v>
      </c>
      <c r="B259" t="s">
        <v>512</v>
      </c>
    </row>
    <row r="260" spans="1:2" x14ac:dyDescent="0.25">
      <c r="A260">
        <v>484</v>
      </c>
      <c r="B260" t="s">
        <v>513</v>
      </c>
    </row>
    <row r="261" spans="1:2" x14ac:dyDescent="0.25">
      <c r="A261">
        <v>485</v>
      </c>
      <c r="B261" t="s">
        <v>514</v>
      </c>
    </row>
    <row r="262" spans="1:2" x14ac:dyDescent="0.25">
      <c r="A262">
        <v>486</v>
      </c>
      <c r="B262" t="s">
        <v>515</v>
      </c>
    </row>
    <row r="263" spans="1:2" x14ac:dyDescent="0.25">
      <c r="A263">
        <v>487</v>
      </c>
      <c r="B263" t="s">
        <v>516</v>
      </c>
    </row>
    <row r="264" spans="1:2" x14ac:dyDescent="0.25">
      <c r="A264">
        <v>489</v>
      </c>
      <c r="B264" t="s">
        <v>860</v>
      </c>
    </row>
    <row r="265" spans="1:2" x14ac:dyDescent="0.25">
      <c r="A265">
        <v>492</v>
      </c>
      <c r="B265" t="s">
        <v>517</v>
      </c>
    </row>
    <row r="266" spans="1:2" x14ac:dyDescent="0.25">
      <c r="A266">
        <v>522</v>
      </c>
      <c r="B266" t="s">
        <v>518</v>
      </c>
    </row>
    <row r="267" spans="1:2" x14ac:dyDescent="0.25">
      <c r="A267">
        <v>539</v>
      </c>
      <c r="B267" t="s">
        <v>468</v>
      </c>
    </row>
    <row r="268" spans="1:2" x14ac:dyDescent="0.25">
      <c r="A268">
        <v>547</v>
      </c>
      <c r="B268" t="s">
        <v>519</v>
      </c>
    </row>
    <row r="269" spans="1:2" x14ac:dyDescent="0.25">
      <c r="A269">
        <v>552</v>
      </c>
      <c r="B269" t="s">
        <v>482</v>
      </c>
    </row>
    <row r="270" spans="1:2" x14ac:dyDescent="0.25">
      <c r="A270">
        <v>560</v>
      </c>
      <c r="B270" t="s">
        <v>499</v>
      </c>
    </row>
    <row r="271" spans="1:2" x14ac:dyDescent="0.25">
      <c r="A271">
        <v>583</v>
      </c>
      <c r="B271" t="s">
        <v>520</v>
      </c>
    </row>
    <row r="272" spans="1:2" x14ac:dyDescent="0.25">
      <c r="A272">
        <v>595</v>
      </c>
      <c r="B272" t="s">
        <v>493</v>
      </c>
    </row>
    <row r="273" spans="1:2" x14ac:dyDescent="0.25">
      <c r="A273">
        <v>601</v>
      </c>
      <c r="B273" t="s">
        <v>458</v>
      </c>
    </row>
    <row r="274" spans="1:2" x14ac:dyDescent="0.25">
      <c r="A274">
        <v>612</v>
      </c>
      <c r="B274" t="s">
        <v>630</v>
      </c>
    </row>
    <row r="275" spans="1:2" x14ac:dyDescent="0.25">
      <c r="A275">
        <v>615</v>
      </c>
      <c r="B275" t="s">
        <v>631</v>
      </c>
    </row>
    <row r="276" spans="1:2" x14ac:dyDescent="0.25">
      <c r="A276">
        <v>630</v>
      </c>
      <c r="B276" t="s">
        <v>632</v>
      </c>
    </row>
    <row r="277" spans="1:2" x14ac:dyDescent="0.25">
      <c r="A277">
        <v>672</v>
      </c>
      <c r="B277" t="s">
        <v>633</v>
      </c>
    </row>
    <row r="278" spans="1:2" x14ac:dyDescent="0.25">
      <c r="A278">
        <v>689</v>
      </c>
      <c r="B278" t="s">
        <v>475</v>
      </c>
    </row>
    <row r="279" spans="1:2" x14ac:dyDescent="0.25">
      <c r="A279">
        <v>749</v>
      </c>
      <c r="B279" t="s">
        <v>635</v>
      </c>
    </row>
    <row r="280" spans="1:2" x14ac:dyDescent="0.25">
      <c r="A280">
        <v>754</v>
      </c>
      <c r="B280" t="s">
        <v>462</v>
      </c>
    </row>
    <row r="281" spans="1:2" x14ac:dyDescent="0.25">
      <c r="A281">
        <v>876</v>
      </c>
      <c r="B281" t="s">
        <v>471</v>
      </c>
    </row>
    <row r="282" spans="1:2" x14ac:dyDescent="0.25">
      <c r="A282">
        <v>1089</v>
      </c>
      <c r="B282" t="s">
        <v>457</v>
      </c>
    </row>
    <row r="283" spans="1:2" x14ac:dyDescent="0.25">
      <c r="A283">
        <v>1103</v>
      </c>
      <c r="B283" t="s">
        <v>456</v>
      </c>
    </row>
    <row r="284" spans="1:2" x14ac:dyDescent="0.25">
      <c r="A284">
        <v>1111</v>
      </c>
      <c r="B284" t="s">
        <v>472</v>
      </c>
    </row>
    <row r="285" spans="1:2" x14ac:dyDescent="0.25">
      <c r="A285">
        <v>1119</v>
      </c>
      <c r="B285" t="s">
        <v>467</v>
      </c>
    </row>
    <row r="286" spans="1:2" x14ac:dyDescent="0.25">
      <c r="A286">
        <v>1120</v>
      </c>
      <c r="B286" t="s">
        <v>521</v>
      </c>
    </row>
    <row r="287" spans="1:2" x14ac:dyDescent="0.25">
      <c r="A287">
        <v>1125</v>
      </c>
      <c r="B287" t="s">
        <v>522</v>
      </c>
    </row>
    <row r="288" spans="1:2" x14ac:dyDescent="0.25">
      <c r="A288">
        <v>1126</v>
      </c>
      <c r="B288" t="s">
        <v>523</v>
      </c>
    </row>
    <row r="289" spans="1:2" x14ac:dyDescent="0.25">
      <c r="A289">
        <v>1127</v>
      </c>
      <c r="B289" t="s">
        <v>449</v>
      </c>
    </row>
    <row r="290" spans="1:2" x14ac:dyDescent="0.25">
      <c r="A290">
        <v>1128</v>
      </c>
      <c r="B290" t="s">
        <v>461</v>
      </c>
    </row>
    <row r="291" spans="1:2" x14ac:dyDescent="0.25">
      <c r="A291">
        <v>1130</v>
      </c>
      <c r="B291" t="s">
        <v>485</v>
      </c>
    </row>
    <row r="292" spans="1:2" x14ac:dyDescent="0.25">
      <c r="A292">
        <v>1141</v>
      </c>
      <c r="B292" t="s">
        <v>524</v>
      </c>
    </row>
    <row r="293" spans="1:2" x14ac:dyDescent="0.25">
      <c r="A293">
        <v>1156</v>
      </c>
      <c r="B293" t="s">
        <v>525</v>
      </c>
    </row>
    <row r="294" spans="1:2" x14ac:dyDescent="0.25">
      <c r="A294">
        <v>1158</v>
      </c>
      <c r="B294" t="s">
        <v>526</v>
      </c>
    </row>
    <row r="295" spans="1:2" x14ac:dyDescent="0.25">
      <c r="A295">
        <v>1164</v>
      </c>
      <c r="B295" t="s">
        <v>455</v>
      </c>
    </row>
    <row r="296" spans="1:2" x14ac:dyDescent="0.25">
      <c r="A296">
        <v>1165</v>
      </c>
      <c r="B296" t="s">
        <v>451</v>
      </c>
    </row>
    <row r="297" spans="1:2" x14ac:dyDescent="0.25">
      <c r="A297">
        <v>1168</v>
      </c>
      <c r="B297" t="s">
        <v>527</v>
      </c>
    </row>
    <row r="298" spans="1:2" x14ac:dyDescent="0.25">
      <c r="A298">
        <v>1180</v>
      </c>
      <c r="B298" t="s">
        <v>498</v>
      </c>
    </row>
    <row r="299" spans="1:2" x14ac:dyDescent="0.25">
      <c r="A299">
        <v>1184</v>
      </c>
      <c r="B299" t="s">
        <v>528</v>
      </c>
    </row>
    <row r="300" spans="1:2" x14ac:dyDescent="0.25">
      <c r="A300">
        <v>1188</v>
      </c>
      <c r="B300" t="s">
        <v>529</v>
      </c>
    </row>
    <row r="301" spans="1:2" x14ac:dyDescent="0.25">
      <c r="A301">
        <v>1190</v>
      </c>
      <c r="B301" t="s">
        <v>530</v>
      </c>
    </row>
    <row r="302" spans="1:2" x14ac:dyDescent="0.25">
      <c r="A302">
        <v>1202</v>
      </c>
      <c r="B302" t="s">
        <v>531</v>
      </c>
    </row>
    <row r="303" spans="1:2" x14ac:dyDescent="0.25">
      <c r="A303">
        <v>1203</v>
      </c>
      <c r="B303" t="s">
        <v>532</v>
      </c>
    </row>
    <row r="304" spans="1:2" x14ac:dyDescent="0.25">
      <c r="A304">
        <v>1204</v>
      </c>
      <c r="B304" t="s">
        <v>533</v>
      </c>
    </row>
    <row r="305" spans="1:2" x14ac:dyDescent="0.25">
      <c r="A305">
        <v>1233</v>
      </c>
      <c r="B305" t="s">
        <v>534</v>
      </c>
    </row>
    <row r="306" spans="1:2" x14ac:dyDescent="0.25">
      <c r="A306">
        <v>1235</v>
      </c>
      <c r="B306" t="s">
        <v>486</v>
      </c>
    </row>
    <row r="307" spans="1:2" x14ac:dyDescent="0.25">
      <c r="A307">
        <v>1246</v>
      </c>
      <c r="B307" t="s">
        <v>535</v>
      </c>
    </row>
    <row r="308" spans="1:2" x14ac:dyDescent="0.25">
      <c r="A308">
        <v>1270</v>
      </c>
      <c r="B308" t="s">
        <v>470</v>
      </c>
    </row>
    <row r="309" spans="1:2" x14ac:dyDescent="0.25">
      <c r="A309">
        <v>1299</v>
      </c>
      <c r="B309" t="s">
        <v>469</v>
      </c>
    </row>
    <row r="310" spans="1:2" x14ac:dyDescent="0.25">
      <c r="A310">
        <v>1305</v>
      </c>
      <c r="B310" t="s">
        <v>536</v>
      </c>
    </row>
    <row r="311" spans="1:2" x14ac:dyDescent="0.25">
      <c r="A311">
        <v>1340</v>
      </c>
      <c r="B311" t="s">
        <v>495</v>
      </c>
    </row>
    <row r="312" spans="1:2" x14ac:dyDescent="0.25">
      <c r="A312">
        <v>1368</v>
      </c>
      <c r="B312" t="s">
        <v>537</v>
      </c>
    </row>
    <row r="313" spans="1:2" x14ac:dyDescent="0.25">
      <c r="A313">
        <v>1370</v>
      </c>
      <c r="B313" t="s">
        <v>538</v>
      </c>
    </row>
    <row r="314" spans="1:2" x14ac:dyDescent="0.25">
      <c r="A314">
        <v>1378</v>
      </c>
      <c r="B314" t="s">
        <v>539</v>
      </c>
    </row>
    <row r="315" spans="1:2" x14ac:dyDescent="0.25">
      <c r="A315">
        <v>1396</v>
      </c>
      <c r="B315" t="s">
        <v>478</v>
      </c>
    </row>
    <row r="316" spans="1:2" x14ac:dyDescent="0.25">
      <c r="A316">
        <v>1429</v>
      </c>
      <c r="B316" t="s">
        <v>480</v>
      </c>
    </row>
    <row r="317" spans="1:2" x14ac:dyDescent="0.25">
      <c r="A317">
        <v>1434</v>
      </c>
      <c r="B317" t="s">
        <v>628</v>
      </c>
    </row>
    <row r="318" spans="1:2" x14ac:dyDescent="0.25">
      <c r="A318">
        <v>1502</v>
      </c>
      <c r="B318" t="s">
        <v>453</v>
      </c>
    </row>
    <row r="319" spans="1:2" x14ac:dyDescent="0.25">
      <c r="A319">
        <v>1503</v>
      </c>
      <c r="B319" t="s">
        <v>540</v>
      </c>
    </row>
    <row r="320" spans="1:2" x14ac:dyDescent="0.25">
      <c r="A320">
        <v>1518</v>
      </c>
      <c r="B320" t="s">
        <v>541</v>
      </c>
    </row>
    <row r="321" spans="1:2" x14ac:dyDescent="0.25">
      <c r="A321">
        <v>1543</v>
      </c>
      <c r="B321" t="s">
        <v>542</v>
      </c>
    </row>
    <row r="322" spans="1:2" x14ac:dyDescent="0.25">
      <c r="A322">
        <v>1550</v>
      </c>
      <c r="B322" t="s">
        <v>543</v>
      </c>
    </row>
    <row r="323" spans="1:2" x14ac:dyDescent="0.25">
      <c r="A323">
        <v>1579</v>
      </c>
      <c r="B323" t="s">
        <v>544</v>
      </c>
    </row>
    <row r="324" spans="1:2" x14ac:dyDescent="0.25">
      <c r="A324">
        <v>1584</v>
      </c>
      <c r="B324" t="s">
        <v>545</v>
      </c>
    </row>
    <row r="325" spans="1:2" x14ac:dyDescent="0.25">
      <c r="A325">
        <v>1588</v>
      </c>
      <c r="B325" t="s">
        <v>464</v>
      </c>
    </row>
    <row r="326" spans="1:2" x14ac:dyDescent="0.25">
      <c r="A326">
        <v>1597</v>
      </c>
      <c r="B326" t="s">
        <v>546</v>
      </c>
    </row>
    <row r="327" spans="1:2" x14ac:dyDescent="0.25">
      <c r="A327">
        <v>1601</v>
      </c>
      <c r="B327" t="s">
        <v>547</v>
      </c>
    </row>
    <row r="328" spans="1:2" x14ac:dyDescent="0.25">
      <c r="A328">
        <v>1605</v>
      </c>
      <c r="B328" t="s">
        <v>548</v>
      </c>
    </row>
    <row r="329" spans="1:2" x14ac:dyDescent="0.25">
      <c r="A329">
        <v>1606</v>
      </c>
      <c r="B329" t="s">
        <v>549</v>
      </c>
    </row>
    <row r="330" spans="1:2" x14ac:dyDescent="0.25">
      <c r="A330">
        <v>1607</v>
      </c>
      <c r="B330" t="s">
        <v>550</v>
      </c>
    </row>
    <row r="331" spans="1:2" x14ac:dyDescent="0.25">
      <c r="A331">
        <v>1616</v>
      </c>
      <c r="B331" t="s">
        <v>551</v>
      </c>
    </row>
    <row r="332" spans="1:2" x14ac:dyDescent="0.25">
      <c r="A332">
        <v>1619</v>
      </c>
      <c r="B332" t="s">
        <v>552</v>
      </c>
    </row>
    <row r="333" spans="1:2" x14ac:dyDescent="0.25">
      <c r="A333">
        <v>1623</v>
      </c>
      <c r="B333" t="s">
        <v>553</v>
      </c>
    </row>
    <row r="334" spans="1:2" x14ac:dyDescent="0.25">
      <c r="A334">
        <v>1630</v>
      </c>
      <c r="B334" t="s">
        <v>554</v>
      </c>
    </row>
    <row r="335" spans="1:2" x14ac:dyDescent="0.25">
      <c r="A335">
        <v>1631</v>
      </c>
      <c r="B335" t="s">
        <v>555</v>
      </c>
    </row>
    <row r="336" spans="1:2" x14ac:dyDescent="0.25">
      <c r="A336">
        <v>1632</v>
      </c>
      <c r="B336" t="s">
        <v>556</v>
      </c>
    </row>
    <row r="337" spans="1:2" x14ac:dyDescent="0.25">
      <c r="A337">
        <v>1643</v>
      </c>
      <c r="B337" t="s">
        <v>557</v>
      </c>
    </row>
    <row r="338" spans="1:2" x14ac:dyDescent="0.25">
      <c r="A338">
        <v>1644</v>
      </c>
      <c r="B338" t="s">
        <v>558</v>
      </c>
    </row>
    <row r="339" spans="1:2" x14ac:dyDescent="0.25">
      <c r="A339">
        <v>1645</v>
      </c>
      <c r="B339" t="s">
        <v>559</v>
      </c>
    </row>
    <row r="340" spans="1:2" x14ac:dyDescent="0.25">
      <c r="A340">
        <v>1647</v>
      </c>
      <c r="B340" t="s">
        <v>629</v>
      </c>
    </row>
    <row r="341" spans="1:2" x14ac:dyDescent="0.25">
      <c r="A341">
        <v>1648</v>
      </c>
      <c r="B341" t="s">
        <v>560</v>
      </c>
    </row>
    <row r="342" spans="1:2" x14ac:dyDescent="0.25">
      <c r="A342">
        <v>1652</v>
      </c>
      <c r="B342" t="s">
        <v>561</v>
      </c>
    </row>
    <row r="343" spans="1:2" x14ac:dyDescent="0.25">
      <c r="A343">
        <v>1654</v>
      </c>
      <c r="B343" t="s">
        <v>562</v>
      </c>
    </row>
    <row r="344" spans="1:2" x14ac:dyDescent="0.25">
      <c r="A344">
        <v>1658</v>
      </c>
      <c r="B344" t="s">
        <v>563</v>
      </c>
    </row>
    <row r="345" spans="1:2" x14ac:dyDescent="0.25">
      <c r="A345">
        <v>1659</v>
      </c>
      <c r="B345" t="s">
        <v>564</v>
      </c>
    </row>
    <row r="346" spans="1:2" x14ac:dyDescent="0.25">
      <c r="A346">
        <v>1661</v>
      </c>
      <c r="B346" t="s">
        <v>565</v>
      </c>
    </row>
    <row r="347" spans="1:2" x14ac:dyDescent="0.25">
      <c r="A347">
        <v>1662</v>
      </c>
      <c r="B347" t="s">
        <v>463</v>
      </c>
    </row>
    <row r="348" spans="1:2" x14ac:dyDescent="0.25">
      <c r="A348">
        <v>1675</v>
      </c>
      <c r="B348" t="s">
        <v>450</v>
      </c>
    </row>
    <row r="349" spans="1:2" x14ac:dyDescent="0.25">
      <c r="A349">
        <v>1684</v>
      </c>
      <c r="B349" t="s">
        <v>566</v>
      </c>
    </row>
    <row r="350" spans="1:2" x14ac:dyDescent="0.25">
      <c r="A350">
        <v>1689</v>
      </c>
      <c r="B350" t="s">
        <v>567</v>
      </c>
    </row>
    <row r="351" spans="1:2" x14ac:dyDescent="0.25">
      <c r="A351">
        <v>1715</v>
      </c>
      <c r="B351" t="s">
        <v>568</v>
      </c>
    </row>
    <row r="352" spans="1:2" x14ac:dyDescent="0.25">
      <c r="A352">
        <v>1717</v>
      </c>
      <c r="B352" t="s">
        <v>569</v>
      </c>
    </row>
    <row r="353" spans="1:2" x14ac:dyDescent="0.25">
      <c r="A353">
        <v>1719</v>
      </c>
      <c r="B353" t="s">
        <v>570</v>
      </c>
    </row>
    <row r="354" spans="1:2" x14ac:dyDescent="0.25">
      <c r="A354">
        <v>1720</v>
      </c>
      <c r="B354" t="s">
        <v>571</v>
      </c>
    </row>
    <row r="355" spans="1:2" x14ac:dyDescent="0.25">
      <c r="A355">
        <v>1721</v>
      </c>
      <c r="B355" t="s">
        <v>478</v>
      </c>
    </row>
    <row r="356" spans="1:2" x14ac:dyDescent="0.25">
      <c r="A356">
        <v>1730</v>
      </c>
      <c r="B356" t="s">
        <v>572</v>
      </c>
    </row>
    <row r="357" spans="1:2" x14ac:dyDescent="0.25">
      <c r="A357">
        <v>1731</v>
      </c>
      <c r="B357" t="s">
        <v>479</v>
      </c>
    </row>
    <row r="358" spans="1:2" x14ac:dyDescent="0.25">
      <c r="A358">
        <v>1733</v>
      </c>
      <c r="B358" t="s">
        <v>573</v>
      </c>
    </row>
    <row r="359" spans="1:2" x14ac:dyDescent="0.25">
      <c r="A359">
        <v>1740</v>
      </c>
      <c r="B359" t="s">
        <v>473</v>
      </c>
    </row>
    <row r="360" spans="1:2" x14ac:dyDescent="0.25">
      <c r="A360">
        <v>1742</v>
      </c>
      <c r="B360" t="s">
        <v>574</v>
      </c>
    </row>
    <row r="361" spans="1:2" x14ac:dyDescent="0.25">
      <c r="A361">
        <v>1751</v>
      </c>
      <c r="B361" t="s">
        <v>634</v>
      </c>
    </row>
    <row r="362" spans="1:2" x14ac:dyDescent="0.25">
      <c r="A362">
        <v>1763</v>
      </c>
      <c r="B362" t="s">
        <v>484</v>
      </c>
    </row>
    <row r="363" spans="1:2" x14ac:dyDescent="0.25">
      <c r="A363">
        <v>1766</v>
      </c>
      <c r="B363" t="s">
        <v>575</v>
      </c>
    </row>
    <row r="364" spans="1:2" x14ac:dyDescent="0.25">
      <c r="A364">
        <v>1773</v>
      </c>
      <c r="B364" t="s">
        <v>492</v>
      </c>
    </row>
    <row r="365" spans="1:2" x14ac:dyDescent="0.25">
      <c r="A365">
        <v>1797</v>
      </c>
      <c r="B365" t="s">
        <v>576</v>
      </c>
    </row>
    <row r="366" spans="1:2" x14ac:dyDescent="0.25">
      <c r="A366">
        <v>1909</v>
      </c>
      <c r="B366" t="s">
        <v>497</v>
      </c>
    </row>
    <row r="367" spans="1:2" x14ac:dyDescent="0.25">
      <c r="A367">
        <v>1934</v>
      </c>
      <c r="B367" t="s">
        <v>577</v>
      </c>
    </row>
    <row r="368" spans="1:2" x14ac:dyDescent="0.25">
      <c r="A368">
        <v>1953</v>
      </c>
      <c r="B368" t="s">
        <v>578</v>
      </c>
    </row>
    <row r="369" spans="1:2" x14ac:dyDescent="0.25">
      <c r="A369">
        <v>1971</v>
      </c>
      <c r="B369" t="s">
        <v>579</v>
      </c>
    </row>
    <row r="370" spans="1:2" x14ac:dyDescent="0.25">
      <c r="A370">
        <v>2804</v>
      </c>
      <c r="B370" t="s">
        <v>862</v>
      </c>
    </row>
    <row r="371" spans="1:2" x14ac:dyDescent="0.25">
      <c r="A371">
        <v>182</v>
      </c>
      <c r="B371" s="12" t="s">
        <v>891</v>
      </c>
    </row>
    <row r="372" spans="1:2" x14ac:dyDescent="0.25">
      <c r="A372">
        <v>1795</v>
      </c>
      <c r="B372" s="12" t="s">
        <v>895</v>
      </c>
    </row>
    <row r="373" spans="1:2" x14ac:dyDescent="0.25">
      <c r="A373">
        <v>284</v>
      </c>
      <c r="B373" t="s">
        <v>897</v>
      </c>
    </row>
    <row r="374" spans="1:2" x14ac:dyDescent="0.25">
      <c r="A374">
        <v>297</v>
      </c>
      <c r="B374" s="12" t="s">
        <v>902</v>
      </c>
    </row>
    <row r="375" spans="1:2" x14ac:dyDescent="0.25">
      <c r="A375">
        <v>74</v>
      </c>
      <c r="B375" s="12" t="s">
        <v>968</v>
      </c>
    </row>
  </sheetData>
  <sheetProtection selectLockedCells="1" selectUnlockedCells="1"/>
  <sortState xmlns:xlrd2="http://schemas.microsoft.com/office/spreadsheetml/2017/richdata2" ref="A2:B369">
    <sortCondition ref="A2:A369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5F25878D98AA4886498C466709F809" ma:contentTypeVersion="10" ma:contentTypeDescription="Create a new document." ma:contentTypeScope="" ma:versionID="6287c8eb1090a1a4649d1f9ed0212380">
  <xsd:schema xmlns:xsd="http://www.w3.org/2001/XMLSchema" xmlns:xs="http://www.w3.org/2001/XMLSchema" xmlns:p="http://schemas.microsoft.com/office/2006/metadata/properties" xmlns:ns3="db3be56f-07ee-4e8a-a483-8e07e99125e5" targetNamespace="http://schemas.microsoft.com/office/2006/metadata/properties" ma:root="true" ma:fieldsID="7783dad7ca806a4e87f7d0c5fe3e8b71" ns3:_="">
    <xsd:import namespace="db3be56f-07ee-4e8a-a483-8e07e99125e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be56f-07ee-4e8a-a483-8e07e99125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C5D152-9703-4986-BE5E-B3E8F8A27F9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6F9F64-3D14-4A7D-8A58-DBD776E622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3be56f-07ee-4e8a-a483-8e07e99125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FB3D6B1-8849-4AD4-B98C-A647C69E6CA9}">
  <ds:schemaRefs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db3be56f-07ee-4e8a-a483-8e07e99125e5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b8edbb91-3c10-49ab-87ed-a8ee90562bc9}" enabled="0" method="" siteId="{b8edbb91-3c10-49ab-87ed-a8ee90562bc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Issuances</vt:lpstr>
      <vt:lpstr>Cancellations</vt:lpstr>
      <vt:lpstr>Tabla</vt:lpstr>
      <vt:lpstr>Cancellations!Área_de_impresión</vt:lpstr>
      <vt:lpstr>Issuances!Área_de_impresión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keywords>Public</cp:keywords>
  <cp:lastModifiedBy>Ferreira, Nicole Magali</cp:lastModifiedBy>
  <cp:lastPrinted>2011-08-11T15:20:39Z</cp:lastPrinted>
  <dcterms:created xsi:type="dcterms:W3CDTF">2000-11-03T20:17:56Z</dcterms:created>
  <dcterms:modified xsi:type="dcterms:W3CDTF">2025-01-24T16:43:22Z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9abe572c-882b-4407-b214-76240565e762</vt:lpwstr>
  </property>
  <property fmtid="{D5CDD505-2E9C-101B-9397-08002B2CF9AE}" pid="3" name="db.comClassification">
    <vt:lpwstr>Public</vt:lpwstr>
  </property>
  <property fmtid="{D5CDD505-2E9C-101B-9397-08002B2CF9AE}" pid="4" name="ContentTypeId">
    <vt:lpwstr>0x0101004A5F25878D98AA4886498C466709F809</vt:lpwstr>
  </property>
</Properties>
</file>