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085" activeTab="0"/>
  </bookViews>
  <sheets>
    <sheet name="Issuances" sheetId="1" r:id="rId1"/>
    <sheet name="Cancellations" sheetId="2" r:id="rId2"/>
    <sheet name="Tabla" sheetId="3" r:id="rId3"/>
  </sheets>
  <definedNames>
    <definedName name="_xlnm.Print_Area" localSheetId="1">'Cancellations'!$C$2:$E$7</definedName>
    <definedName name="_xlnm.Print_Area" localSheetId="0">'Issuances'!$A$1:$H$57</definedName>
  </definedNames>
  <calcPr fullCalcOnLoad="1"/>
</workbook>
</file>

<file path=xl/sharedStrings.xml><?xml version="1.0" encoding="utf-8"?>
<sst xmlns="http://schemas.openxmlformats.org/spreadsheetml/2006/main" count="633" uniqueCount="574">
  <si>
    <t>TRADE DATE</t>
  </si>
  <si>
    <t>SETTLE DATE</t>
  </si>
  <si>
    <t>CEDEARS RATIO</t>
  </si>
  <si>
    <t>CUSIP</t>
  </si>
  <si>
    <t>ORCL</t>
  </si>
  <si>
    <t>68389X105</t>
  </si>
  <si>
    <t>QCOM</t>
  </si>
  <si>
    <t>TXN</t>
  </si>
  <si>
    <t>PHG</t>
  </si>
  <si>
    <t>VOD</t>
  </si>
  <si>
    <t>Identificación</t>
  </si>
  <si>
    <t>Ratio</t>
  </si>
  <si>
    <t>BA</t>
  </si>
  <si>
    <t>CAT</t>
  </si>
  <si>
    <t>C</t>
  </si>
  <si>
    <t>KO</t>
  </si>
  <si>
    <t>DIS</t>
  </si>
  <si>
    <t>GE</t>
  </si>
  <si>
    <t>HON</t>
  </si>
  <si>
    <t>INTC</t>
  </si>
  <si>
    <t>IBM</t>
  </si>
  <si>
    <t>IP</t>
  </si>
  <si>
    <t>JNJ</t>
  </si>
  <si>
    <t>MCD</t>
  </si>
  <si>
    <t>MRK</t>
  </si>
  <si>
    <t>MSFT</t>
  </si>
  <si>
    <t>MMM</t>
  </si>
  <si>
    <t>JPM</t>
  </si>
  <si>
    <t>NOK</t>
  </si>
  <si>
    <t>MO</t>
  </si>
  <si>
    <t>PG</t>
  </si>
  <si>
    <t>TEF</t>
  </si>
  <si>
    <t>WMT</t>
  </si>
  <si>
    <t>WFC</t>
  </si>
  <si>
    <t>002824100</t>
  </si>
  <si>
    <t>AIG</t>
  </si>
  <si>
    <t>AMGN</t>
  </si>
  <si>
    <t>031162100</t>
  </si>
  <si>
    <t>ADI</t>
  </si>
  <si>
    <t>032654105</t>
  </si>
  <si>
    <t>AMAT</t>
  </si>
  <si>
    <t>038222105</t>
  </si>
  <si>
    <t>053015103</t>
  </si>
  <si>
    <t>AVY</t>
  </si>
  <si>
    <t>053611109</t>
  </si>
  <si>
    <t>BK</t>
  </si>
  <si>
    <t>CAH</t>
  </si>
  <si>
    <t>14149Y108</t>
  </si>
  <si>
    <t>CSCO</t>
  </si>
  <si>
    <t>17275R102</t>
  </si>
  <si>
    <t>CL</t>
  </si>
  <si>
    <t>194162103</t>
  </si>
  <si>
    <t>GLW</t>
  </si>
  <si>
    <t>219350105</t>
  </si>
  <si>
    <t>COST</t>
  </si>
  <si>
    <t>22160k105</t>
  </si>
  <si>
    <t>DE</t>
  </si>
  <si>
    <t>244199105</t>
  </si>
  <si>
    <t>XOM</t>
  </si>
  <si>
    <t>30231G102</t>
  </si>
  <si>
    <t>FDX</t>
  </si>
  <si>
    <t>313586109</t>
  </si>
  <si>
    <t>37733W105</t>
  </si>
  <si>
    <t>412822108</t>
  </si>
  <si>
    <t>HSY</t>
  </si>
  <si>
    <t>427866108</t>
  </si>
  <si>
    <t>HD</t>
  </si>
  <si>
    <t>437076102</t>
  </si>
  <si>
    <t>IFF</t>
  </si>
  <si>
    <t>459506101</t>
  </si>
  <si>
    <t>KMB</t>
  </si>
  <si>
    <t>494368103</t>
  </si>
  <si>
    <t>LLY</t>
  </si>
  <si>
    <t>532457108</t>
  </si>
  <si>
    <t>LMT</t>
  </si>
  <si>
    <t>539830109</t>
  </si>
  <si>
    <t>MMC</t>
  </si>
  <si>
    <t>571748102</t>
  </si>
  <si>
    <t>MDT</t>
  </si>
  <si>
    <t>NKE</t>
  </si>
  <si>
    <t>654106103</t>
  </si>
  <si>
    <t>NUE</t>
  </si>
  <si>
    <t>670346105</t>
  </si>
  <si>
    <t>PCAR</t>
  </si>
  <si>
    <t>693718108</t>
  </si>
  <si>
    <t>PEP</t>
  </si>
  <si>
    <t>713448108</t>
  </si>
  <si>
    <t>PFE</t>
  </si>
  <si>
    <t>717081103</t>
  </si>
  <si>
    <t>PBI</t>
  </si>
  <si>
    <t>724479100</t>
  </si>
  <si>
    <t>747525103</t>
  </si>
  <si>
    <t>SLB</t>
  </si>
  <si>
    <t>806857108</t>
  </si>
  <si>
    <t>SNA</t>
  </si>
  <si>
    <t>833034101</t>
  </si>
  <si>
    <t>SBUX</t>
  </si>
  <si>
    <t>855244109</t>
  </si>
  <si>
    <t>SYY</t>
  </si>
  <si>
    <t>871829107</t>
  </si>
  <si>
    <t>882508104</t>
  </si>
  <si>
    <t>BCS</t>
  </si>
  <si>
    <t>06738E204</t>
  </si>
  <si>
    <t>CHL</t>
  </si>
  <si>
    <t>251566105</t>
  </si>
  <si>
    <t>FMX</t>
  </si>
  <si>
    <t>344419106</t>
  </si>
  <si>
    <t>ING</t>
  </si>
  <si>
    <t>456837103</t>
  </si>
  <si>
    <t>SAP</t>
  </si>
  <si>
    <t>803054204</t>
  </si>
  <si>
    <t>TI</t>
  </si>
  <si>
    <t>TOT</t>
  </si>
  <si>
    <t>TM</t>
  </si>
  <si>
    <t>892331307</t>
  </si>
  <si>
    <t>UN</t>
  </si>
  <si>
    <t>TV</t>
  </si>
  <si>
    <t>40049J206</t>
  </si>
  <si>
    <t>CX</t>
  </si>
  <si>
    <t>BP</t>
  </si>
  <si>
    <t>31428X106</t>
  </si>
  <si>
    <t>Nber of Shares</t>
  </si>
  <si>
    <t>Trading symbol of represented share</t>
  </si>
  <si>
    <t>Counterparty Name</t>
  </si>
  <si>
    <t>Nber of Cedears</t>
  </si>
  <si>
    <t>Common Code Nber.</t>
  </si>
  <si>
    <t>PLEASE DELIVER CEDEAR´s (FREE) TO</t>
  </si>
  <si>
    <t>Name of CEDEAR´s Purchaser (Broker)</t>
  </si>
  <si>
    <t xml:space="preserve">REPRESENTED SHARES ON DEPOSIT </t>
  </si>
  <si>
    <t>PLEASE RELEASE AND DELIVER</t>
  </si>
  <si>
    <t>REPRESENTED SHARES (FREE) TO</t>
  </si>
  <si>
    <t>Name of Counterparty (Broker)</t>
  </si>
  <si>
    <t>Nber of Cedear´s</t>
  </si>
  <si>
    <t>Name of the Cedear Program</t>
  </si>
  <si>
    <t>Nber. Of Shares</t>
  </si>
  <si>
    <t xml:space="preserve">Special Instructions: </t>
  </si>
  <si>
    <t xml:space="preserve">Cancellation fees will be paid in New York to the Order of DBNY at the time of the transaction and at </t>
  </si>
  <si>
    <t xml:space="preserve">the following address: </t>
  </si>
  <si>
    <t>Total</t>
  </si>
  <si>
    <t xml:space="preserve"> in your account: 100578980008 (DBNY) - ABA 026003780</t>
  </si>
  <si>
    <t>issue and deliver corresponding CEDEAR´s as it has been listed below.</t>
  </si>
  <si>
    <t>Dia Sem</t>
  </si>
  <si>
    <t>Inssuance</t>
  </si>
  <si>
    <t>Fees</t>
  </si>
  <si>
    <t>8066</t>
  </si>
  <si>
    <t>ADP</t>
  </si>
  <si>
    <t>8073</t>
  </si>
  <si>
    <t>8069</t>
  </si>
  <si>
    <t>8070</t>
  </si>
  <si>
    <t>8071</t>
  </si>
  <si>
    <t>8074</t>
  </si>
  <si>
    <t>8075</t>
  </si>
  <si>
    <t>05946K101</t>
  </si>
  <si>
    <t>8063</t>
  </si>
  <si>
    <t>8084</t>
  </si>
  <si>
    <t>8087</t>
  </si>
  <si>
    <t>16941M109</t>
  </si>
  <si>
    <t>8090</t>
  </si>
  <si>
    <t>8091</t>
  </si>
  <si>
    <t>8053</t>
  </si>
  <si>
    <t>8095</t>
  </si>
  <si>
    <t>8056</t>
  </si>
  <si>
    <t>8101</t>
  </si>
  <si>
    <t>8102</t>
  </si>
  <si>
    <t>313400301</t>
  </si>
  <si>
    <t>8105</t>
  </si>
  <si>
    <t>GSK</t>
  </si>
  <si>
    <t>8052</t>
  </si>
  <si>
    <t>8111</t>
  </si>
  <si>
    <t>8118</t>
  </si>
  <si>
    <t>8122</t>
  </si>
  <si>
    <t>8124</t>
  </si>
  <si>
    <t>8125</t>
  </si>
  <si>
    <t>8133</t>
  </si>
  <si>
    <t>8135</t>
  </si>
  <si>
    <t>8139</t>
  </si>
  <si>
    <t>8057</t>
  </si>
  <si>
    <t>8140</t>
  </si>
  <si>
    <t>8142</t>
  </si>
  <si>
    <t>8143</t>
  </si>
  <si>
    <t>8144</t>
  </si>
  <si>
    <t>8146</t>
  </si>
  <si>
    <t>8147</t>
  </si>
  <si>
    <t>8059</t>
  </si>
  <si>
    <t>8151</t>
  </si>
  <si>
    <t>8157</t>
  </si>
  <si>
    <t>8160</t>
  </si>
  <si>
    <t>8064</t>
  </si>
  <si>
    <t>8110</t>
  </si>
  <si>
    <t xml:space="preserve">Tel.: </t>
  </si>
  <si>
    <t xml:space="preserve">Fax: </t>
  </si>
  <si>
    <t xml:space="preserve">DTC ACCT # </t>
  </si>
  <si>
    <t xml:space="preserve">SUB ACCT # </t>
  </si>
  <si>
    <t>represented shares for the CEDEAR's listed below.</t>
  </si>
  <si>
    <t>CVX</t>
  </si>
  <si>
    <t>Comitente:</t>
  </si>
  <si>
    <t>Nombre del Broker en U.S.A.</t>
  </si>
  <si>
    <t xml:space="preserve">DTC ACCT #   </t>
  </si>
  <si>
    <t xml:space="preserve">SUB ACCT #  </t>
  </si>
  <si>
    <r>
      <t xml:space="preserve">A) I will pay the fees of </t>
    </r>
    <r>
      <rPr>
        <b/>
        <sz val="10"/>
        <rFont val="Arial"/>
        <family val="2"/>
      </rPr>
      <t>USD</t>
    </r>
  </si>
  <si>
    <t>ATTN.:</t>
  </si>
  <si>
    <t>PAUL KUPERMAN</t>
  </si>
  <si>
    <t>B)  I will pay pay to DBNY via SPO charge at DTC</t>
  </si>
  <si>
    <t>DTC#</t>
  </si>
  <si>
    <t>ATTN:</t>
  </si>
  <si>
    <t xml:space="preserve">Depositante:   </t>
  </si>
  <si>
    <t>Fees amount :</t>
  </si>
  <si>
    <t>Please, mark your instruction related to the payment of the above mentioned fee amount:</t>
  </si>
  <si>
    <t>wire transfer of funds in US Dollars:</t>
  </si>
  <si>
    <t>HPQ</t>
  </si>
  <si>
    <t>88579Y101</t>
  </si>
  <si>
    <t>Cancellation</t>
  </si>
  <si>
    <t>46625H100</t>
  </si>
  <si>
    <t>02209S103</t>
  </si>
  <si>
    <t>AZN</t>
  </si>
  <si>
    <t>046353108</t>
  </si>
  <si>
    <t>225401108</t>
  </si>
  <si>
    <t>DEO</t>
  </si>
  <si>
    <t>25243Q205</t>
  </si>
  <si>
    <t>LYG</t>
  </si>
  <si>
    <t>539439109</t>
  </si>
  <si>
    <t>NVS</t>
  </si>
  <si>
    <t>66987V109</t>
  </si>
  <si>
    <t>826197501</t>
  </si>
  <si>
    <t>067901108</t>
  </si>
  <si>
    <t>NEM</t>
  </si>
  <si>
    <t>651639106</t>
  </si>
  <si>
    <t>87927Y102</t>
  </si>
  <si>
    <t>}</t>
  </si>
  <si>
    <t>AMX</t>
  </si>
  <si>
    <t>02364W105</t>
  </si>
  <si>
    <t>E</t>
  </si>
  <si>
    <t>26874R108</t>
  </si>
  <si>
    <t>NGG</t>
  </si>
  <si>
    <t>BAC</t>
  </si>
  <si>
    <t>BMY</t>
  </si>
  <si>
    <t>USB</t>
  </si>
  <si>
    <t>VZ</t>
  </si>
  <si>
    <t>HMC</t>
  </si>
  <si>
    <t>CAJ</t>
  </si>
  <si>
    <t>SNE</t>
  </si>
  <si>
    <t>BHP</t>
  </si>
  <si>
    <t>TSM</t>
  </si>
  <si>
    <t>NMR</t>
  </si>
  <si>
    <t>NSANY</t>
  </si>
  <si>
    <t>WBK</t>
  </si>
  <si>
    <t>902973304</t>
  </si>
  <si>
    <t>92343V104</t>
  </si>
  <si>
    <t>138006309</t>
  </si>
  <si>
    <t>62942M201</t>
  </si>
  <si>
    <t>835699307</t>
  </si>
  <si>
    <t>088606108</t>
  </si>
  <si>
    <t>874039100</t>
  </si>
  <si>
    <t>65535H208</t>
  </si>
  <si>
    <t>CDV Cod.</t>
  </si>
  <si>
    <t>606822104</t>
  </si>
  <si>
    <t>8244</t>
  </si>
  <si>
    <t>8245</t>
  </si>
  <si>
    <t>8246</t>
  </si>
  <si>
    <t>8247</t>
  </si>
  <si>
    <t>8248</t>
  </si>
  <si>
    <t>8250</t>
  </si>
  <si>
    <t>8251</t>
  </si>
  <si>
    <t>RDSB</t>
  </si>
  <si>
    <t>780259107</t>
  </si>
  <si>
    <t>8255</t>
  </si>
  <si>
    <t>8256</t>
  </si>
  <si>
    <t>AXP</t>
  </si>
  <si>
    <t>Cusip  Number</t>
  </si>
  <si>
    <t>00206R102</t>
  </si>
  <si>
    <t>T</t>
  </si>
  <si>
    <t>ACH</t>
  </si>
  <si>
    <t>022276109</t>
  </si>
  <si>
    <t>LFC</t>
  </si>
  <si>
    <t>16939P106</t>
  </si>
  <si>
    <t>SNP</t>
  </si>
  <si>
    <t>16941R108</t>
  </si>
  <si>
    <t>CHA</t>
  </si>
  <si>
    <t>CEO</t>
  </si>
  <si>
    <t>HDB</t>
  </si>
  <si>
    <t>40415F101</t>
  </si>
  <si>
    <t>HNP</t>
  </si>
  <si>
    <t>IBN</t>
  </si>
  <si>
    <t>45104G104</t>
  </si>
  <si>
    <t>INFY</t>
  </si>
  <si>
    <t>456788108</t>
  </si>
  <si>
    <t>MBT</t>
  </si>
  <si>
    <t>PSO</t>
  </si>
  <si>
    <t>705015105</t>
  </si>
  <si>
    <t>TTM</t>
  </si>
  <si>
    <t>HOG</t>
  </si>
  <si>
    <t>ERIC</t>
  </si>
  <si>
    <t>LKOD</t>
  </si>
  <si>
    <t>677862104</t>
  </si>
  <si>
    <t>368287207</t>
  </si>
  <si>
    <t>OGZD</t>
  </si>
  <si>
    <t>CAR</t>
  </si>
  <si>
    <t>PTR</t>
  </si>
  <si>
    <t>71646E100</t>
  </si>
  <si>
    <t>CS</t>
  </si>
  <si>
    <t>ATAD</t>
  </si>
  <si>
    <t>Sender's Depositante and Comitene  at CDV</t>
  </si>
  <si>
    <t>CEDEAR´s TO BE DEBITED ( FREE) FROM</t>
  </si>
  <si>
    <t>THE FOLLOWING DEPOSITANTE AND</t>
  </si>
  <si>
    <t>CCO</t>
  </si>
  <si>
    <t xml:space="preserve">COMITENTE NUMBER </t>
  </si>
  <si>
    <t xml:space="preserve">Depositante Nro.:  </t>
  </si>
  <si>
    <t xml:space="preserve"> Comitente:        </t>
  </si>
  <si>
    <t>NAME OF LOCAL BROKER:</t>
  </si>
  <si>
    <t>TRADE DATE:</t>
  </si>
  <si>
    <t>SETTLE DATE:</t>
  </si>
  <si>
    <t>MFG</t>
  </si>
  <si>
    <t>60687Y109</t>
  </si>
  <si>
    <t>FR0000120644</t>
  </si>
  <si>
    <t>G16962105</t>
  </si>
  <si>
    <t>BG</t>
  </si>
  <si>
    <t>KOF</t>
  </si>
  <si>
    <t>PAC</t>
  </si>
  <si>
    <t>ASR</t>
  </si>
  <si>
    <t>191241108</t>
  </si>
  <si>
    <t>400506101</t>
  </si>
  <si>
    <t>40051E202</t>
  </si>
  <si>
    <t>KEP</t>
  </si>
  <si>
    <t>KB</t>
  </si>
  <si>
    <t>PKX</t>
  </si>
  <si>
    <t>693483109</t>
  </si>
  <si>
    <t>GG</t>
  </si>
  <si>
    <t>AUY</t>
  </si>
  <si>
    <t>AEM</t>
  </si>
  <si>
    <t>KGC</t>
  </si>
  <si>
    <t>CDE</t>
  </si>
  <si>
    <t>HL</t>
  </si>
  <si>
    <t>GFI</t>
  </si>
  <si>
    <t>HMY</t>
  </si>
  <si>
    <t>GOLD</t>
  </si>
  <si>
    <t>98462Y100</t>
  </si>
  <si>
    <t>008474108</t>
  </si>
  <si>
    <t>38059T106</t>
  </si>
  <si>
    <t>48241A105</t>
  </si>
  <si>
    <t>69832A205</t>
  </si>
  <si>
    <t>VALE</t>
  </si>
  <si>
    <t>91912E105</t>
  </si>
  <si>
    <t>DE000ENAG999</t>
  </si>
  <si>
    <t>DE000BAY0017</t>
  </si>
  <si>
    <t>58933Y105</t>
  </si>
  <si>
    <t>BBVA</t>
  </si>
  <si>
    <t>BSBR</t>
  </si>
  <si>
    <t>05967A107</t>
  </si>
  <si>
    <t>BBD</t>
  </si>
  <si>
    <t>TX</t>
  </si>
  <si>
    <t>35671D857</t>
  </si>
  <si>
    <t>84265V105</t>
  </si>
  <si>
    <t>89417E109</t>
  </si>
  <si>
    <t>58733R102</t>
  </si>
  <si>
    <t>037833100</t>
  </si>
  <si>
    <t>X</t>
  </si>
  <si>
    <t>FCX</t>
  </si>
  <si>
    <t>SCCO</t>
  </si>
  <si>
    <t>LVS</t>
  </si>
  <si>
    <t>TRV</t>
  </si>
  <si>
    <t>FSLR</t>
  </si>
  <si>
    <t>EBAY</t>
  </si>
  <si>
    <t>MELI</t>
  </si>
  <si>
    <t>AAPL</t>
  </si>
  <si>
    <t>RIO</t>
  </si>
  <si>
    <t>DE000BASF111</t>
  </si>
  <si>
    <t>FNMA</t>
  </si>
  <si>
    <t>FMCC</t>
  </si>
  <si>
    <t>MSI</t>
  </si>
  <si>
    <t>ORAN</t>
  </si>
  <si>
    <t>09228F103</t>
  </si>
  <si>
    <t>GOOGL</t>
  </si>
  <si>
    <t>SIEGY</t>
  </si>
  <si>
    <t>02079K305</t>
  </si>
  <si>
    <t>PCRFY</t>
  </si>
  <si>
    <t>HSBC</t>
  </si>
  <si>
    <t>JCI</t>
  </si>
  <si>
    <t>025816109</t>
  </si>
  <si>
    <t>026874784</t>
  </si>
  <si>
    <t>097023105</t>
  </si>
  <si>
    <t>172967424</t>
  </si>
  <si>
    <t>380956409</t>
  </si>
  <si>
    <t>413216300</t>
  </si>
  <si>
    <t>422704106</t>
  </si>
  <si>
    <t>40434L105</t>
  </si>
  <si>
    <t>496902404</t>
  </si>
  <si>
    <t>500631106</t>
  </si>
  <si>
    <t>876629205</t>
  </si>
  <si>
    <t>67011E204</t>
  </si>
  <si>
    <t>796050888</t>
  </si>
  <si>
    <t>064058100</t>
  </si>
  <si>
    <t>912909108</t>
  </si>
  <si>
    <t>92857W308</t>
  </si>
  <si>
    <t>984846105</t>
  </si>
  <si>
    <t>IE00BTN1Y115</t>
  </si>
  <si>
    <t>IE00BY7QL619</t>
  </si>
  <si>
    <t>ABT</t>
  </si>
  <si>
    <t>BASGR</t>
  </si>
  <si>
    <t>BAYNGR</t>
  </si>
  <si>
    <t>DAIGR</t>
  </si>
  <si>
    <t>DTEAGR</t>
  </si>
  <si>
    <t>EOANGR</t>
  </si>
  <si>
    <t>BSNGR</t>
  </si>
  <si>
    <t>HHPDLI</t>
  </si>
  <si>
    <t>NEC1GR</t>
  </si>
  <si>
    <t>NLMKLI</t>
  </si>
  <si>
    <t>SMSNLI</t>
  </si>
  <si>
    <t>AEG</t>
  </si>
  <si>
    <t>007924103</t>
  </si>
  <si>
    <t>DE0007100000</t>
  </si>
  <si>
    <t>89151E109</t>
  </si>
  <si>
    <t>YZCAY</t>
  </si>
  <si>
    <t>060505104</t>
  </si>
  <si>
    <t>055622104</t>
  </si>
  <si>
    <t>059460303</t>
  </si>
  <si>
    <t>053774105</t>
  </si>
  <si>
    <t>AABA</t>
  </si>
  <si>
    <t>021346101</t>
  </si>
  <si>
    <t>BB</t>
  </si>
  <si>
    <t>MUFG</t>
  </si>
  <si>
    <t>DCMYY</t>
  </si>
  <si>
    <t>WEBSITE:  www.comafi.com.ar/2258-CEDEARs.note.aspx</t>
  </si>
  <si>
    <t>Banco Comafi Fees</t>
  </si>
  <si>
    <t>WEBSITE:  https://www.comafi.com.ar/2258-CEDEARs.note.aspx</t>
  </si>
  <si>
    <t>ATTN: /REC/CEDEAR  [Nombre de quien instruyó efectuar la emisión/cancelación]</t>
  </si>
  <si>
    <t>1) Issuances fees will be paid in New York to the order of BANCO COMAFI S.A. at the time of the transaction by</t>
  </si>
  <si>
    <t>1) Release fees will be paid in New York to the order of BANCO COMAFI S.A. at the time of the transaction by</t>
  </si>
  <si>
    <t>FB</t>
  </si>
  <si>
    <t>AMZN</t>
  </si>
  <si>
    <t>NVDA</t>
  </si>
  <si>
    <t>ADBE</t>
  </si>
  <si>
    <t>BIIB</t>
  </si>
  <si>
    <t>GILD</t>
  </si>
  <si>
    <t>NFLX</t>
  </si>
  <si>
    <t>TMO</t>
  </si>
  <si>
    <t>PYPL</t>
  </si>
  <si>
    <t>CRM</t>
  </si>
  <si>
    <t>TSLA</t>
  </si>
  <si>
    <t>TWTR</t>
  </si>
  <si>
    <t>AMD</t>
  </si>
  <si>
    <t>NG</t>
  </si>
  <si>
    <t>TRIP</t>
  </si>
  <si>
    <t>ANF</t>
  </si>
  <si>
    <t>URBN</t>
  </si>
  <si>
    <t>GRMN</t>
  </si>
  <si>
    <t>SNAP</t>
  </si>
  <si>
    <t>VRSN</t>
  </si>
  <si>
    <t>XRX</t>
  </si>
  <si>
    <t>YELP</t>
  </si>
  <si>
    <t>ROST</t>
  </si>
  <si>
    <t>TGT</t>
  </si>
  <si>
    <t>GS</t>
  </si>
  <si>
    <t>V</t>
  </si>
  <si>
    <t>ARCO</t>
  </si>
  <si>
    <t>DESP</t>
  </si>
  <si>
    <t>AGRO</t>
  </si>
  <si>
    <t>GLOB</t>
  </si>
  <si>
    <t>30303M102</t>
  </si>
  <si>
    <t>023135106</t>
  </si>
  <si>
    <t>67066G104</t>
  </si>
  <si>
    <t>00724F101</t>
  </si>
  <si>
    <t>09062X103</t>
  </si>
  <si>
    <t>375558103</t>
  </si>
  <si>
    <t>64110L106</t>
  </si>
  <si>
    <t>883556102</t>
  </si>
  <si>
    <t>70450Y103</t>
  </si>
  <si>
    <t>79466L302</t>
  </si>
  <si>
    <t>88160R101</t>
  </si>
  <si>
    <t>90184L102</t>
  </si>
  <si>
    <t>007903107</t>
  </si>
  <si>
    <t>66987E206</t>
  </si>
  <si>
    <t>896945201</t>
  </si>
  <si>
    <t>002896207</t>
  </si>
  <si>
    <t>917047102</t>
  </si>
  <si>
    <t>H2906T109</t>
  </si>
  <si>
    <t>83304A106</t>
  </si>
  <si>
    <t>92343E102</t>
  </si>
  <si>
    <t>985817105</t>
  </si>
  <si>
    <t>778296103</t>
  </si>
  <si>
    <t>87612E106</t>
  </si>
  <si>
    <t>38141G104</t>
  </si>
  <si>
    <t>92826C839</t>
  </si>
  <si>
    <t>G0457F107</t>
  </si>
  <si>
    <t>G27358103</t>
  </si>
  <si>
    <t>L00849106</t>
  </si>
  <si>
    <t>L44385109</t>
  </si>
  <si>
    <t>BABA</t>
  </si>
  <si>
    <t>BIDU</t>
  </si>
  <si>
    <t>ABEV</t>
  </si>
  <si>
    <t>VIV</t>
  </si>
  <si>
    <t>VEDL</t>
  </si>
  <si>
    <t>JD</t>
  </si>
  <si>
    <t>NTES</t>
  </si>
  <si>
    <t>GGB</t>
  </si>
  <si>
    <t>BRFS</t>
  </si>
  <si>
    <t>CBD</t>
  </si>
  <si>
    <t>SBS</t>
  </si>
  <si>
    <t>WB</t>
  </si>
  <si>
    <t>ITUB</t>
  </si>
  <si>
    <t>ERJ</t>
  </si>
  <si>
    <t>UGP</t>
  </si>
  <si>
    <t>SUZ</t>
  </si>
  <si>
    <t>EBR</t>
  </si>
  <si>
    <t>ELP</t>
  </si>
  <si>
    <t>SID</t>
  </si>
  <si>
    <t>01609W102</t>
  </si>
  <si>
    <t>056752108</t>
  </si>
  <si>
    <t>02319V103</t>
  </si>
  <si>
    <t>87936R106</t>
  </si>
  <si>
    <t>92242Y100</t>
  </si>
  <si>
    <t>47215P106</t>
  </si>
  <si>
    <t>64110W102</t>
  </si>
  <si>
    <t>373737105</t>
  </si>
  <si>
    <t>10552T107</t>
  </si>
  <si>
    <t>20440T201</t>
  </si>
  <si>
    <t>20441A102</t>
  </si>
  <si>
    <t>948596101</t>
  </si>
  <si>
    <t>465562106</t>
  </si>
  <si>
    <t>29082A107</t>
  </si>
  <si>
    <t>90400P101</t>
  </si>
  <si>
    <t>86959K105</t>
  </si>
  <si>
    <t>15234Q207</t>
  </si>
  <si>
    <t>20441B407</t>
  </si>
  <si>
    <t>20440W105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</si>
  <si>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</si>
  <si>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</si>
  <si>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</si>
  <si>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</si>
  <si>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</si>
  <si>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</si>
  <si>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</si>
  <si>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</si>
  <si>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</si>
  <si>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</si>
  <si>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</si>
  <si>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</si>
  <si>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</si>
  <si>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8518</t>
  </si>
  <si>
    <t>8519</t>
  </si>
  <si>
    <t>8520</t>
  </si>
  <si>
    <t>8521</t>
  </si>
  <si>
    <t>8522</t>
  </si>
  <si>
    <t>BNY-ACCT 8901470333 ABA 021000018       BIC IRVTUS3N</t>
  </si>
  <si>
    <t>2) Issuances fees will be paid to BNY via SPO charge at DTC:</t>
  </si>
  <si>
    <t>2) Release fees will be paid to BNY via SPO charge at DTC:</t>
  </si>
  <si>
    <t>DD</t>
  </si>
  <si>
    <t>26614N102</t>
  </si>
  <si>
    <t>( RECEIVE FREE) AT DTC ACCT. # 901 SUB ACCT 697962 (BCO COMAFI EMISOR CEDEARS)</t>
  </si>
  <si>
    <t>TS</t>
  </si>
  <si>
    <t>88031M109</t>
  </si>
  <si>
    <t>SAN</t>
  </si>
  <si>
    <t>71654V408</t>
  </si>
  <si>
    <t>05964H105</t>
  </si>
  <si>
    <t>PBR</t>
  </si>
  <si>
    <t>Nombre de contacto</t>
  </si>
  <si>
    <t xml:space="preserve">In accordance with standard operating procedures, please receive the following  shares and </t>
  </si>
  <si>
    <t>Nombre de contacto: (en E.E.U.U.)</t>
  </si>
  <si>
    <r>
      <t xml:space="preserve">In accordance with standard operating procedures, please </t>
    </r>
    <r>
      <rPr>
        <b/>
        <sz val="10"/>
        <rFont val="Arial"/>
        <family val="2"/>
      </rPr>
      <t>release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deliver</t>
    </r>
    <r>
      <rPr>
        <sz val="10"/>
        <rFont val="Arial"/>
        <family val="2"/>
      </rPr>
      <t xml:space="preserve"> the corresponding </t>
    </r>
  </si>
  <si>
    <t>VIST</t>
  </si>
  <si>
    <t>92837L109</t>
  </si>
  <si>
    <t>JOYY</t>
  </si>
  <si>
    <t>46591M109</t>
  </si>
  <si>
    <t>NTCO</t>
  </si>
  <si>
    <t>63884N108</t>
  </si>
  <si>
    <t>Versión formulario  10.01.2020</t>
  </si>
  <si>
    <t>98421M106</t>
  </si>
  <si>
    <t>RTX</t>
  </si>
  <si>
    <t>75513E101</t>
  </si>
  <si>
    <t>89677Q107</t>
  </si>
  <si>
    <t>TCOM</t>
  </si>
  <si>
    <t>HWM</t>
  </si>
  <si>
    <t>TIMB</t>
  </si>
  <si>
    <t>88706T108</t>
  </si>
  <si>
    <t>Versión formulario  16.10.2020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</si>
</sst>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  <numFmt numFmtId="183" formatCode="_(* #,##0_);_(* \(#,##0\);_(* &quot;-&quot;??_);_(@_)"/>
    <numFmt numFmtId="184" formatCode="0.000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2C0A]dddd\,\ d\ &quot;de&quot;\ mmmm\ &quot;de&quot;\ 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2"/>
      <color indexed="8"/>
      <name val="Arial"/>
      <family val="2"/>
    </font>
    <font>
      <sz val="10"/>
      <color indexed="3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0"/>
      <color indexed="49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80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quotePrefix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3" fillId="0" borderId="1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85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4" fillId="0" borderId="13" xfId="47" applyNumberFormat="1" applyFont="1" applyBorder="1" applyAlignment="1" applyProtection="1">
      <alignment horizontal="right"/>
      <protection/>
    </xf>
    <xf numFmtId="0" fontId="4" fillId="0" borderId="0" xfId="0" applyNumberFormat="1" applyFont="1" applyAlignment="1">
      <alignment horizontal="right"/>
    </xf>
    <xf numFmtId="0" fontId="0" fillId="33" borderId="0" xfId="0" applyNumberFormat="1" applyFill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0" fontId="0" fillId="33" borderId="0" xfId="0" applyNumberFormat="1" applyFill="1" applyAlignment="1">
      <alignment/>
    </xf>
    <xf numFmtId="0" fontId="0" fillId="33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4" fillId="0" borderId="13" xfId="47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2" fontId="3" fillId="0" borderId="14" xfId="0" applyNumberFormat="1" applyFont="1" applyBorder="1" applyAlignment="1">
      <alignment horizontal="right"/>
    </xf>
    <xf numFmtId="0" fontId="7" fillId="0" borderId="0" xfId="47" applyNumberFormat="1" applyFont="1" applyFill="1" applyBorder="1" applyAlignment="1" applyProtection="1">
      <alignment horizontal="center"/>
      <protection locked="0"/>
    </xf>
    <xf numFmtId="183" fontId="7" fillId="0" borderId="0" xfId="47" applyNumberFormat="1" applyFont="1" applyFill="1" applyBorder="1" applyAlignment="1" applyProtection="1">
      <alignment horizontal="center"/>
      <protection locked="0"/>
    </xf>
    <xf numFmtId="1" fontId="7" fillId="33" borderId="0" xfId="0" applyNumberFormat="1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8" fillId="16" borderId="12" xfId="0" applyFont="1" applyFill="1" applyBorder="1" applyAlignment="1" applyProtection="1">
      <alignment horizontal="left"/>
      <protection/>
    </xf>
    <xf numFmtId="16" fontId="7" fillId="33" borderId="15" xfId="0" applyNumberFormat="1" applyFont="1" applyFill="1" applyBorder="1" applyAlignment="1" applyProtection="1">
      <alignment horizontal="center"/>
      <protection locked="0"/>
    </xf>
    <xf numFmtId="0" fontId="7" fillId="33" borderId="0" xfId="0" applyNumberFormat="1" applyFont="1" applyFill="1" applyAlignment="1" applyProtection="1">
      <alignment horizontal="center"/>
      <protection/>
    </xf>
    <xf numFmtId="183" fontId="8" fillId="0" borderId="0" xfId="47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/>
    </xf>
    <xf numFmtId="182" fontId="7" fillId="33" borderId="0" xfId="0" applyNumberFormat="1" applyFont="1" applyFill="1" applyAlignment="1" applyProtection="1">
      <alignment horizontal="center"/>
      <protection/>
    </xf>
    <xf numFmtId="0" fontId="9" fillId="33" borderId="0" xfId="0" applyNumberFormat="1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center"/>
      <protection/>
    </xf>
    <xf numFmtId="0" fontId="10" fillId="33" borderId="0" xfId="0" applyNumberFormat="1" applyFont="1" applyFill="1" applyAlignment="1" applyProtection="1">
      <alignment horizontal="center"/>
      <protection/>
    </xf>
    <xf numFmtId="1" fontId="10" fillId="33" borderId="0" xfId="0" applyNumberFormat="1" applyFont="1" applyFill="1" applyAlignment="1" applyProtection="1">
      <alignment horizontal="center"/>
      <protection/>
    </xf>
    <xf numFmtId="0" fontId="8" fillId="16" borderId="16" xfId="0" applyNumberFormat="1" applyFont="1" applyFill="1" applyBorder="1" applyAlignment="1" applyProtection="1">
      <alignment horizontal="left"/>
      <protection/>
    </xf>
    <xf numFmtId="0" fontId="8" fillId="16" borderId="14" xfId="0" applyFont="1" applyFill="1" applyBorder="1" applyAlignment="1" applyProtection="1">
      <alignment horizontal="left"/>
      <protection/>
    </xf>
    <xf numFmtId="0" fontId="8" fillId="16" borderId="14" xfId="0" applyNumberFormat="1" applyFont="1" applyFill="1" applyBorder="1" applyAlignment="1" applyProtection="1">
      <alignment horizontal="left"/>
      <protection/>
    </xf>
    <xf numFmtId="1" fontId="8" fillId="16" borderId="14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Alignment="1" applyProtection="1">
      <alignment horizontal="left"/>
      <protection/>
    </xf>
    <xf numFmtId="183" fontId="7" fillId="33" borderId="0" xfId="0" applyNumberFormat="1" applyFont="1" applyFill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 horizontal="left"/>
      <protection/>
    </xf>
    <xf numFmtId="0" fontId="8" fillId="16" borderId="10" xfId="0" applyNumberFormat="1" applyFont="1" applyFill="1" applyBorder="1" applyAlignment="1" applyProtection="1">
      <alignment horizontal="center" wrapText="1"/>
      <protection/>
    </xf>
    <xf numFmtId="4" fontId="8" fillId="16" borderId="10" xfId="0" applyNumberFormat="1" applyFont="1" applyFill="1" applyBorder="1" applyAlignment="1" applyProtection="1">
      <alignment horizontal="center" wrapText="1"/>
      <protection/>
    </xf>
    <xf numFmtId="1" fontId="8" fillId="16" borderId="10" xfId="0" applyNumberFormat="1" applyFont="1" applyFill="1" applyBorder="1" applyAlignment="1" applyProtection="1">
      <alignment horizontal="center" wrapText="1"/>
      <protection/>
    </xf>
    <xf numFmtId="182" fontId="8" fillId="16" borderId="10" xfId="0" applyNumberFormat="1" applyFont="1" applyFill="1" applyBorder="1" applyAlignment="1" applyProtection="1">
      <alignment horizontal="center" wrapText="1"/>
      <protection/>
    </xf>
    <xf numFmtId="0" fontId="8" fillId="16" borderId="10" xfId="0" applyFont="1" applyFill="1" applyBorder="1" applyAlignment="1" applyProtection="1">
      <alignment horizontal="center" wrapText="1"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183" fontId="7" fillId="34" borderId="10" xfId="47" applyNumberFormat="1" applyFont="1" applyFill="1" applyBorder="1" applyAlignment="1" applyProtection="1">
      <alignment horizontal="center"/>
      <protection locked="0"/>
    </xf>
    <xf numFmtId="0" fontId="7" fillId="33" borderId="10" xfId="47" applyNumberFormat="1" applyFont="1" applyFill="1" applyBorder="1" applyAlignment="1" applyProtection="1">
      <alignment horizontal="center"/>
      <protection/>
    </xf>
    <xf numFmtId="1" fontId="7" fillId="33" borderId="10" xfId="47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180" fontId="7" fillId="33" borderId="10" xfId="49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183" fontId="12" fillId="33" borderId="0" xfId="47" applyNumberFormat="1" applyFont="1" applyFill="1" applyBorder="1" applyAlignment="1" applyProtection="1">
      <alignment horizontal="center"/>
      <protection/>
    </xf>
    <xf numFmtId="0" fontId="12" fillId="33" borderId="0" xfId="47" applyNumberFormat="1" applyFont="1" applyFill="1" applyBorder="1" applyAlignment="1" applyProtection="1">
      <alignment horizontal="center"/>
      <protection/>
    </xf>
    <xf numFmtId="1" fontId="12" fillId="33" borderId="0" xfId="47" applyNumberFormat="1" applyFont="1" applyFill="1" applyBorder="1" applyAlignment="1" applyProtection="1">
      <alignment horizontal="center"/>
      <protection/>
    </xf>
    <xf numFmtId="184" fontId="12" fillId="33" borderId="0" xfId="47" applyNumberFormat="1" applyFont="1" applyFill="1" applyBorder="1" applyAlignment="1" applyProtection="1">
      <alignment horizontal="center"/>
      <protection/>
    </xf>
    <xf numFmtId="1" fontId="8" fillId="16" borderId="10" xfId="0" applyNumberFormat="1" applyFont="1" applyFill="1" applyBorder="1" applyAlignment="1" applyProtection="1">
      <alignment horizontal="center"/>
      <protection/>
    </xf>
    <xf numFmtId="180" fontId="0" fillId="33" borderId="10" xfId="0" applyNumberFormat="1" applyFont="1" applyFill="1" applyBorder="1" applyAlignment="1" applyProtection="1">
      <alignment horizontal="center"/>
      <protection/>
    </xf>
    <xf numFmtId="1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0" fillId="33" borderId="0" xfId="0" applyNumberFormat="1" applyFont="1" applyFill="1" applyAlignment="1" applyProtection="1">
      <alignment/>
      <protection/>
    </xf>
    <xf numFmtId="0" fontId="0" fillId="33" borderId="17" xfId="47" applyNumberFormat="1" applyFont="1" applyFill="1" applyBorder="1" applyAlignment="1" applyProtection="1">
      <alignment horizontal="left"/>
      <protection/>
    </xf>
    <xf numFmtId="1" fontId="4" fillId="33" borderId="18" xfId="47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Border="1" applyAlignment="1" applyProtection="1">
      <alignment/>
      <protection/>
    </xf>
    <xf numFmtId="183" fontId="4" fillId="33" borderId="17" xfId="47" applyNumberFormat="1" applyFont="1" applyFill="1" applyBorder="1" applyAlignment="1" applyProtection="1">
      <alignment horizontal="left"/>
      <protection/>
    </xf>
    <xf numFmtId="0" fontId="15" fillId="33" borderId="19" xfId="0" applyFont="1" applyFill="1" applyBorder="1" applyAlignment="1" applyProtection="1">
      <alignment horizontal="left"/>
      <protection/>
    </xf>
    <xf numFmtId="0" fontId="0" fillId="33" borderId="20" xfId="47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1" fontId="0" fillId="33" borderId="20" xfId="47" applyNumberFormat="1" applyFont="1" applyFill="1" applyBorder="1" applyAlignment="1" applyProtection="1">
      <alignment horizontal="left"/>
      <protection/>
    </xf>
    <xf numFmtId="49" fontId="7" fillId="33" borderId="12" xfId="0" applyNumberFormat="1" applyFont="1" applyFill="1" applyBorder="1" applyAlignment="1" applyProtection="1">
      <alignment horizontal="left"/>
      <protection locked="0"/>
    </xf>
    <xf numFmtId="0" fontId="15" fillId="33" borderId="21" xfId="0" applyFont="1" applyFill="1" applyBorder="1" applyAlignment="1" applyProtection="1">
      <alignment horizontal="left"/>
      <protection/>
    </xf>
    <xf numFmtId="0" fontId="16" fillId="33" borderId="22" xfId="47" applyNumberFormat="1" applyFont="1" applyFill="1" applyBorder="1" applyAlignment="1" applyProtection="1">
      <alignment horizontal="left"/>
      <protection/>
    </xf>
    <xf numFmtId="0" fontId="15" fillId="33" borderId="23" xfId="0" applyFont="1" applyFill="1" applyBorder="1" applyAlignment="1" applyProtection="1">
      <alignment horizontal="left"/>
      <protection/>
    </xf>
    <xf numFmtId="0" fontId="15" fillId="33" borderId="24" xfId="0" applyNumberFormat="1" applyFont="1" applyFill="1" applyBorder="1" applyAlignment="1" applyProtection="1">
      <alignment horizontal="left"/>
      <protection/>
    </xf>
    <xf numFmtId="1" fontId="16" fillId="33" borderId="0" xfId="47" applyNumberFormat="1" applyFont="1" applyFill="1" applyBorder="1" applyAlignment="1" applyProtection="1">
      <alignment horizontal="left"/>
      <protection/>
    </xf>
    <xf numFmtId="1" fontId="16" fillId="33" borderId="22" xfId="47" applyNumberFormat="1" applyFont="1" applyFill="1" applyBorder="1" applyAlignment="1" applyProtection="1">
      <alignment horizontal="left"/>
      <protection/>
    </xf>
    <xf numFmtId="0" fontId="15" fillId="33" borderId="24" xfId="0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7" fillId="33" borderId="0" xfId="0" applyNumberFormat="1" applyFont="1" applyFill="1" applyAlignment="1" applyProtection="1">
      <alignment horizontal="center"/>
      <protection locked="0"/>
    </xf>
    <xf numFmtId="1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 applyProtection="1">
      <alignment horizontal="center"/>
      <protection locked="0"/>
    </xf>
    <xf numFmtId="0" fontId="7" fillId="33" borderId="0" xfId="0" applyNumberFormat="1" applyFont="1" applyFill="1" applyAlignment="1" applyProtection="1">
      <alignment horizontal="right"/>
      <protection locked="0"/>
    </xf>
    <xf numFmtId="1" fontId="7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17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7" fillId="33" borderId="0" xfId="0" applyNumberFormat="1" applyFont="1" applyFill="1" applyAlignment="1">
      <alignment horizontal="center"/>
    </xf>
    <xf numFmtId="0" fontId="10" fillId="33" borderId="0" xfId="0" applyNumberFormat="1" applyFont="1" applyFill="1" applyAlignment="1" applyProtection="1">
      <alignment horizontal="right"/>
      <protection/>
    </xf>
    <xf numFmtId="0" fontId="4" fillId="16" borderId="16" xfId="0" applyFont="1" applyFill="1" applyBorder="1" applyAlignment="1" applyProtection="1">
      <alignment horizontal="left"/>
      <protection locked="0"/>
    </xf>
    <xf numFmtId="0" fontId="4" fillId="16" borderId="14" xfId="0" applyFont="1" applyFill="1" applyBorder="1" applyAlignment="1" applyProtection="1">
      <alignment horizontal="centerContinuous"/>
      <protection locked="0"/>
    </xf>
    <xf numFmtId="0" fontId="4" fillId="16" borderId="14" xfId="0" applyNumberFormat="1" applyFont="1" applyFill="1" applyBorder="1" applyAlignment="1" applyProtection="1">
      <alignment horizontal="right"/>
      <protection locked="0"/>
    </xf>
    <xf numFmtId="1" fontId="4" fillId="16" borderId="14" xfId="0" applyNumberFormat="1" applyFont="1" applyFill="1" applyBorder="1" applyAlignment="1" applyProtection="1">
      <alignment horizontal="centerContinuous"/>
      <protection locked="0"/>
    </xf>
    <xf numFmtId="0" fontId="4" fillId="16" borderId="14" xfId="0" applyNumberFormat="1" applyFont="1" applyFill="1" applyBorder="1" applyAlignment="1" applyProtection="1">
      <alignment horizontal="centerContinuous"/>
      <protection locked="0"/>
    </xf>
    <xf numFmtId="0" fontId="0" fillId="33" borderId="0" xfId="0" applyFont="1" applyFill="1" applyAlignment="1">
      <alignment horizontal="left"/>
    </xf>
    <xf numFmtId="183" fontId="7" fillId="33" borderId="0" xfId="0" applyNumberFormat="1" applyFont="1" applyFill="1" applyAlignment="1">
      <alignment horizontal="center"/>
    </xf>
    <xf numFmtId="182" fontId="7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8" fillId="16" borderId="10" xfId="0" applyFont="1" applyFill="1" applyBorder="1" applyAlignment="1">
      <alignment horizontal="center" wrapText="1"/>
    </xf>
    <xf numFmtId="4" fontId="8" fillId="16" borderId="10" xfId="0" applyNumberFormat="1" applyFont="1" applyFill="1" applyBorder="1" applyAlignment="1">
      <alignment horizontal="center" wrapText="1"/>
    </xf>
    <xf numFmtId="0" fontId="8" fillId="16" borderId="10" xfId="0" applyNumberFormat="1" applyFont="1" applyFill="1" applyBorder="1" applyAlignment="1">
      <alignment horizontal="center" wrapText="1"/>
    </xf>
    <xf numFmtId="1" fontId="8" fillId="16" borderId="10" xfId="0" applyNumberFormat="1" applyFont="1" applyFill="1" applyBorder="1" applyAlignment="1">
      <alignment horizontal="center" wrapText="1"/>
    </xf>
    <xf numFmtId="183" fontId="18" fillId="34" borderId="10" xfId="47" applyNumberFormat="1" applyFont="1" applyFill="1" applyBorder="1" applyAlignment="1" applyProtection="1">
      <alignment horizontal="center"/>
      <protection locked="0"/>
    </xf>
    <xf numFmtId="0" fontId="18" fillId="33" borderId="10" xfId="47" applyNumberFormat="1" applyFont="1" applyFill="1" applyBorder="1" applyAlignment="1">
      <alignment horizontal="center"/>
    </xf>
    <xf numFmtId="1" fontId="18" fillId="33" borderId="10" xfId="47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80" fontId="18" fillId="33" borderId="10" xfId="49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83" fontId="19" fillId="33" borderId="0" xfId="47" applyNumberFormat="1" applyFont="1" applyFill="1" applyBorder="1" applyAlignment="1">
      <alignment horizontal="center"/>
    </xf>
    <xf numFmtId="0" fontId="19" fillId="33" borderId="0" xfId="47" applyNumberFormat="1" applyFont="1" applyFill="1" applyBorder="1" applyAlignment="1">
      <alignment horizontal="right"/>
    </xf>
    <xf numFmtId="1" fontId="19" fillId="33" borderId="0" xfId="47" applyNumberFormat="1" applyFont="1" applyFill="1" applyBorder="1" applyAlignment="1">
      <alignment horizontal="center"/>
    </xf>
    <xf numFmtId="0" fontId="19" fillId="33" borderId="0" xfId="47" applyNumberFormat="1" applyFont="1" applyFill="1" applyBorder="1" applyAlignment="1">
      <alignment horizontal="center"/>
    </xf>
    <xf numFmtId="1" fontId="17" fillId="16" borderId="10" xfId="0" applyNumberFormat="1" applyFont="1" applyFill="1" applyBorder="1" applyAlignment="1">
      <alignment horizontal="center"/>
    </xf>
    <xf numFmtId="180" fontId="5" fillId="33" borderId="26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83" fontId="12" fillId="33" borderId="0" xfId="47" applyNumberFormat="1" applyFont="1" applyFill="1" applyBorder="1" applyAlignment="1">
      <alignment horizontal="center"/>
    </xf>
    <xf numFmtId="0" fontId="12" fillId="33" borderId="0" xfId="47" applyNumberFormat="1" applyFont="1" applyFill="1" applyBorder="1" applyAlignment="1">
      <alignment horizontal="right"/>
    </xf>
    <xf numFmtId="1" fontId="12" fillId="33" borderId="0" xfId="47" applyNumberFormat="1" applyFont="1" applyFill="1" applyBorder="1" applyAlignment="1">
      <alignment horizontal="center"/>
    </xf>
    <xf numFmtId="0" fontId="12" fillId="33" borderId="0" xfId="47" applyNumberFormat="1" applyFont="1" applyFill="1" applyBorder="1" applyAlignment="1">
      <alignment horizontal="center"/>
    </xf>
    <xf numFmtId="1" fontId="20" fillId="33" borderId="0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183" fontId="4" fillId="33" borderId="17" xfId="47" applyNumberFormat="1" applyFont="1" applyFill="1" applyBorder="1" applyAlignment="1">
      <alignment horizontal="left"/>
    </xf>
    <xf numFmtId="1" fontId="4" fillId="33" borderId="18" xfId="47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right"/>
    </xf>
    <xf numFmtId="0" fontId="4" fillId="33" borderId="17" xfId="47" applyNumberFormat="1" applyFont="1" applyFill="1" applyBorder="1" applyAlignment="1">
      <alignment horizontal="left"/>
    </xf>
    <xf numFmtId="182" fontId="15" fillId="33" borderId="18" xfId="0" applyNumberFormat="1" applyFont="1" applyFill="1" applyBorder="1" applyAlignment="1">
      <alignment horizontal="center"/>
    </xf>
    <xf numFmtId="0" fontId="15" fillId="33" borderId="19" xfId="0" applyFont="1" applyFill="1" applyBorder="1" applyAlignment="1">
      <alignment horizontal="left"/>
    </xf>
    <xf numFmtId="1" fontId="0" fillId="33" borderId="20" xfId="47" applyNumberFormat="1" applyFont="1" applyFill="1" applyBorder="1" applyAlignment="1">
      <alignment horizontal="left"/>
    </xf>
    <xf numFmtId="0" fontId="0" fillId="33" borderId="21" xfId="0" applyNumberFormat="1" applyFont="1" applyFill="1" applyBorder="1" applyAlignment="1" applyProtection="1">
      <alignment horizontal="right"/>
      <protection locked="0"/>
    </xf>
    <xf numFmtId="0" fontId="7" fillId="33" borderId="20" xfId="0" applyNumberFormat="1" applyFont="1" applyFill="1" applyBorder="1" applyAlignment="1">
      <alignment horizontal="left"/>
    </xf>
    <xf numFmtId="0" fontId="15" fillId="33" borderId="21" xfId="0" applyFont="1" applyFill="1" applyBorder="1" applyAlignment="1" applyProtection="1">
      <alignment horizontal="left"/>
      <protection locked="0"/>
    </xf>
    <xf numFmtId="0" fontId="0" fillId="0" borderId="21" xfId="0" applyNumberFormat="1" applyFont="1" applyBorder="1" applyAlignment="1" applyProtection="1">
      <alignment horizontal="right"/>
      <protection locked="0"/>
    </xf>
    <xf numFmtId="3" fontId="7" fillId="33" borderId="0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left"/>
    </xf>
    <xf numFmtId="1" fontId="16" fillId="33" borderId="22" xfId="47" applyNumberFormat="1" applyFont="1" applyFill="1" applyBorder="1" applyAlignment="1">
      <alignment horizontal="left"/>
    </xf>
    <xf numFmtId="0" fontId="15" fillId="33" borderId="23" xfId="0" applyFont="1" applyFill="1" applyBorder="1" applyAlignment="1">
      <alignment horizontal="left"/>
    </xf>
    <xf numFmtId="0" fontId="15" fillId="33" borderId="24" xfId="0" applyNumberFormat="1" applyFont="1" applyFill="1" applyBorder="1" applyAlignment="1">
      <alignment horizontal="right"/>
    </xf>
    <xf numFmtId="1" fontId="16" fillId="33" borderId="0" xfId="47" applyNumberFormat="1" applyFont="1" applyFill="1" applyBorder="1" applyAlignment="1">
      <alignment horizontal="left"/>
    </xf>
    <xf numFmtId="0" fontId="7" fillId="33" borderId="22" xfId="0" applyNumberFormat="1" applyFont="1" applyFill="1" applyBorder="1" applyAlignment="1">
      <alignment horizontal="left"/>
    </xf>
    <xf numFmtId="0" fontId="15" fillId="33" borderId="24" xfId="0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right"/>
    </xf>
    <xf numFmtId="1" fontId="15" fillId="33" borderId="0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center"/>
    </xf>
    <xf numFmtId="1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25" xfId="47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 horizontal="right"/>
      <protection locked="0"/>
    </xf>
    <xf numFmtId="0" fontId="0" fillId="0" borderId="14" xfId="0" applyNumberFormat="1" applyFont="1" applyBorder="1" applyAlignment="1" applyProtection="1">
      <alignment horizontal="right"/>
      <protection locked="0"/>
    </xf>
    <xf numFmtId="0" fontId="2" fillId="16" borderId="27" xfId="0" applyFont="1" applyFill="1" applyBorder="1" applyAlignment="1">
      <alignment horizontal="center"/>
    </xf>
    <xf numFmtId="1" fontId="2" fillId="16" borderId="27" xfId="0" applyNumberFormat="1" applyFont="1" applyFill="1" applyBorder="1" applyAlignment="1">
      <alignment horizontal="right"/>
    </xf>
    <xf numFmtId="2" fontId="2" fillId="16" borderId="27" xfId="0" applyNumberFormat="1" applyFont="1" applyFill="1" applyBorder="1" applyAlignment="1">
      <alignment horizontal="righ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6" fontId="7" fillId="33" borderId="28" xfId="0" applyNumberFormat="1" applyFont="1" applyFill="1" applyBorder="1" applyAlignment="1" applyProtection="1">
      <alignment horizontal="center"/>
      <protection locked="0"/>
    </xf>
    <xf numFmtId="182" fontId="8" fillId="16" borderId="11" xfId="0" applyNumberFormat="1" applyFont="1" applyFill="1" applyBorder="1" applyAlignment="1" applyProtection="1">
      <alignment horizontal="left"/>
      <protection/>
    </xf>
    <xf numFmtId="182" fontId="4" fillId="16" borderId="11" xfId="0" applyNumberFormat="1" applyFont="1" applyFill="1" applyBorder="1" applyAlignment="1" applyProtection="1">
      <alignment horizontal="centerContinuous"/>
      <protection locked="0"/>
    </xf>
    <xf numFmtId="16" fontId="7" fillId="33" borderId="29" xfId="0" applyNumberFormat="1" applyFont="1" applyFill="1" applyBorder="1" applyAlignment="1" applyProtection="1">
      <alignment horizontal="center"/>
      <protection locked="0"/>
    </xf>
    <xf numFmtId="16" fontId="7" fillId="33" borderId="30" xfId="0" applyNumberFormat="1" applyFont="1" applyFill="1" applyBorder="1" applyAlignment="1" applyProtection="1">
      <alignment horizontal="center"/>
      <protection locked="0"/>
    </xf>
    <xf numFmtId="0" fontId="8" fillId="16" borderId="31" xfId="0" applyFont="1" applyFill="1" applyBorder="1" applyAlignment="1">
      <alignment horizontal="left"/>
    </xf>
    <xf numFmtId="0" fontId="8" fillId="16" borderId="32" xfId="0" applyFont="1" applyFill="1" applyBorder="1" applyAlignment="1">
      <alignment horizontal="left"/>
    </xf>
    <xf numFmtId="0" fontId="0" fillId="0" borderId="33" xfId="0" applyFont="1" applyBorder="1" applyAlignment="1">
      <alignment horizontal="center"/>
    </xf>
    <xf numFmtId="180" fontId="0" fillId="0" borderId="33" xfId="0" applyNumberFormat="1" applyFont="1" applyBorder="1" applyAlignment="1">
      <alignment horizontal="center"/>
    </xf>
    <xf numFmtId="0" fontId="4" fillId="16" borderId="25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4" fillId="16" borderId="25" xfId="0" applyFont="1" applyFill="1" applyBorder="1" applyAlignment="1">
      <alignment horizontal="left"/>
    </xf>
    <xf numFmtId="0" fontId="22" fillId="0" borderId="12" xfId="0" applyFont="1" applyBorder="1" applyAlignment="1">
      <alignment/>
    </xf>
    <xf numFmtId="0" fontId="4" fillId="16" borderId="34" xfId="0" applyFont="1" applyFill="1" applyBorder="1" applyAlignment="1">
      <alignment horizontal="left"/>
    </xf>
    <xf numFmtId="16" fontId="7" fillId="33" borderId="12" xfId="0" applyNumberFormat="1" applyFont="1" applyFill="1" applyBorder="1" applyAlignment="1" applyProtection="1">
      <alignment horizontal="center"/>
      <protection locked="0"/>
    </xf>
    <xf numFmtId="4" fontId="18" fillId="34" borderId="10" xfId="47" applyNumberFormat="1" applyFont="1" applyFill="1" applyBorder="1" applyAlignment="1" applyProtection="1">
      <alignment horizontal="center"/>
      <protection locked="0"/>
    </xf>
    <xf numFmtId="4" fontId="7" fillId="34" borderId="10" xfId="47" applyNumberFormat="1" applyFont="1" applyFill="1" applyBorder="1" applyAlignment="1" applyProtection="1">
      <alignment horizontal="center"/>
      <protection locked="0"/>
    </xf>
    <xf numFmtId="0" fontId="14" fillId="16" borderId="16" xfId="0" applyFont="1" applyFill="1" applyBorder="1" applyAlignment="1">
      <alignment horizontal="center"/>
    </xf>
    <xf numFmtId="0" fontId="14" fillId="16" borderId="14" xfId="0" applyFont="1" applyFill="1" applyBorder="1" applyAlignment="1">
      <alignment horizontal="center"/>
    </xf>
    <xf numFmtId="0" fontId="14" fillId="16" borderId="11" xfId="0" applyFont="1" applyFill="1" applyBorder="1" applyAlignment="1">
      <alignment horizontal="center"/>
    </xf>
    <xf numFmtId="182" fontId="14" fillId="16" borderId="16" xfId="0" applyNumberFormat="1" applyFont="1" applyFill="1" applyBorder="1" applyAlignment="1">
      <alignment horizontal="center"/>
    </xf>
    <xf numFmtId="182" fontId="14" fillId="16" borderId="14" xfId="0" applyNumberFormat="1" applyFont="1" applyFill="1" applyBorder="1" applyAlignment="1">
      <alignment horizontal="center"/>
    </xf>
    <xf numFmtId="182" fontId="14" fillId="16" borderId="11" xfId="0" applyNumberFormat="1" applyFont="1" applyFill="1" applyBorder="1" applyAlignment="1">
      <alignment horizontal="center"/>
    </xf>
    <xf numFmtId="0" fontId="14" fillId="16" borderId="16" xfId="0" applyFont="1" applyFill="1" applyBorder="1" applyAlignment="1" applyProtection="1">
      <alignment horizontal="center"/>
      <protection/>
    </xf>
    <xf numFmtId="0" fontId="14" fillId="16" borderId="14" xfId="0" applyFont="1" applyFill="1" applyBorder="1" applyAlignment="1" applyProtection="1">
      <alignment horizontal="center"/>
      <protection/>
    </xf>
    <xf numFmtId="0" fontId="14" fillId="16" borderId="11" xfId="0" applyFont="1" applyFill="1" applyBorder="1" applyAlignment="1" applyProtection="1">
      <alignment horizontal="center"/>
      <protection/>
    </xf>
    <xf numFmtId="182" fontId="14" fillId="16" borderId="16" xfId="0" applyNumberFormat="1" applyFont="1" applyFill="1" applyBorder="1" applyAlignment="1" applyProtection="1">
      <alignment horizontal="center"/>
      <protection/>
    </xf>
    <xf numFmtId="182" fontId="14" fillId="16" borderId="14" xfId="0" applyNumberFormat="1" applyFont="1" applyFill="1" applyBorder="1" applyAlignment="1" applyProtection="1">
      <alignment horizontal="center"/>
      <protection/>
    </xf>
    <xf numFmtId="182" fontId="14" fillId="16" borderId="11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276225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895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971550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895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R58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25.421875" style="0" customWidth="1"/>
    <col min="2" max="2" width="19.8515625" style="0" customWidth="1"/>
    <col min="3" max="3" width="21.57421875" style="28" customWidth="1"/>
    <col min="4" max="4" width="22.8515625" style="2" customWidth="1"/>
    <col min="5" max="5" width="27.140625" style="32" customWidth="1"/>
    <col min="6" max="6" width="21.28125" style="0" customWidth="1"/>
    <col min="7" max="7" width="18.28125" style="0" customWidth="1"/>
    <col min="8" max="10" width="9.140625" style="0" customWidth="1"/>
    <col min="11" max="11" width="12.8515625" style="0" bestFit="1" customWidth="1"/>
  </cols>
  <sheetData>
    <row r="1" spans="1:7" ht="12.75">
      <c r="A1" s="23"/>
      <c r="B1" s="23"/>
      <c r="C1" s="222" t="s">
        <v>573</v>
      </c>
      <c r="D1" s="116"/>
      <c r="E1" s="117"/>
      <c r="F1" s="118"/>
      <c r="G1" s="119"/>
    </row>
    <row r="2" spans="1:7" ht="13.5" thickBot="1">
      <c r="A2" s="120"/>
      <c r="B2" s="120"/>
      <c r="C2" s="121"/>
      <c r="D2" s="122"/>
      <c r="E2" s="117"/>
      <c r="F2" s="118"/>
      <c r="G2" s="123"/>
    </row>
    <row r="3" spans="1:7" ht="16.5" customHeight="1" thickBot="1">
      <c r="A3" s="120"/>
      <c r="B3" s="124"/>
      <c r="C3" s="121"/>
      <c r="D3" s="122"/>
      <c r="E3" s="117"/>
      <c r="F3" s="214" t="s">
        <v>0</v>
      </c>
      <c r="G3" s="213"/>
    </row>
    <row r="4" spans="1:7" ht="13.5" thickBot="1">
      <c r="A4" s="118"/>
      <c r="B4" s="125" t="s">
        <v>554</v>
      </c>
      <c r="C4" s="121"/>
      <c r="D4" s="125" t="s">
        <v>189</v>
      </c>
      <c r="E4" s="117"/>
      <c r="F4" s="215" t="s">
        <v>1</v>
      </c>
      <c r="G4" s="212"/>
    </row>
    <row r="5" spans="1:7" ht="12.75">
      <c r="A5" s="118"/>
      <c r="B5" s="119"/>
      <c r="C5" s="126"/>
      <c r="D5" s="125" t="s">
        <v>190</v>
      </c>
      <c r="E5" s="117"/>
      <c r="F5" s="118"/>
      <c r="G5" s="125"/>
    </row>
    <row r="6" spans="1:7" ht="12.75">
      <c r="A6" s="127"/>
      <c r="B6" s="119"/>
      <c r="C6" s="126"/>
      <c r="D6" s="118"/>
      <c r="E6" s="128"/>
      <c r="F6" s="118"/>
      <c r="G6" s="119"/>
    </row>
    <row r="7" spans="1:7" ht="15.75">
      <c r="A7" s="13" t="s">
        <v>421</v>
      </c>
      <c r="B7" s="56"/>
      <c r="C7" s="129"/>
      <c r="D7" s="58"/>
      <c r="E7" s="128"/>
      <c r="F7" s="118"/>
      <c r="G7" s="119"/>
    </row>
    <row r="8" spans="1:7" s="8" customFormat="1" ht="12.75">
      <c r="A8" s="130" t="s">
        <v>308</v>
      </c>
      <c r="B8" s="131"/>
      <c r="C8" s="132"/>
      <c r="D8" s="133"/>
      <c r="E8" s="134"/>
      <c r="F8" s="133"/>
      <c r="G8" s="211"/>
    </row>
    <row r="9" spans="1:7" s="8" customFormat="1" ht="12.75">
      <c r="A9" s="135" t="s">
        <v>555</v>
      </c>
      <c r="B9" s="136"/>
      <c r="C9" s="126"/>
      <c r="D9" s="118"/>
      <c r="E9" s="128"/>
      <c r="F9" s="118"/>
      <c r="G9" s="137"/>
    </row>
    <row r="10" spans="1:7" s="8" customFormat="1" ht="12.75">
      <c r="A10" s="135" t="s">
        <v>140</v>
      </c>
      <c r="B10" s="136"/>
      <c r="C10" s="126"/>
      <c r="D10" s="118"/>
      <c r="E10" s="128"/>
      <c r="F10" s="118"/>
      <c r="G10" s="137"/>
    </row>
    <row r="11" spans="1:7" s="8" customFormat="1" ht="12.75">
      <c r="A11" s="135"/>
      <c r="B11" s="136"/>
      <c r="C11" s="126"/>
      <c r="D11" s="118"/>
      <c r="E11" s="128"/>
      <c r="F11" s="118"/>
      <c r="G11" s="137"/>
    </row>
    <row r="12" spans="1:7" s="8" customFormat="1" ht="12.75">
      <c r="A12" s="138"/>
      <c r="B12" s="136"/>
      <c r="C12" s="126"/>
      <c r="D12" s="118"/>
      <c r="E12" s="128"/>
      <c r="F12" s="118"/>
      <c r="G12" s="137"/>
    </row>
    <row r="13" spans="1:7" s="8" customFormat="1" ht="39.75" customHeight="1">
      <c r="A13" s="139" t="s">
        <v>121</v>
      </c>
      <c r="B13" s="140" t="s">
        <v>122</v>
      </c>
      <c r="C13" s="141" t="s">
        <v>11</v>
      </c>
      <c r="D13" s="142" t="s">
        <v>3</v>
      </c>
      <c r="E13" s="141" t="s">
        <v>124</v>
      </c>
      <c r="F13" s="139" t="s">
        <v>125</v>
      </c>
      <c r="G13" s="139" t="s">
        <v>422</v>
      </c>
    </row>
    <row r="14" spans="1:7" s="11" customFormat="1" ht="25.5" customHeight="1">
      <c r="A14" s="228"/>
      <c r="B14" s="143"/>
      <c r="C14" s="144">
        <f>IF(ISERROR(+VLOOKUP(B14,Tabla!$A$2:$D$392,3,FALSE)),"",+VLOOKUP(B14,Tabla!$A$2:$D$392,3,FALSE))</f>
      </c>
      <c r="D14" s="145">
        <f>IF(ISERROR(+VLOOKUP(B14,Tabla!$A$2:$D$392,2,FALSE)),"",+VLOOKUP(B14,Tabla!$A$2:$D$392,2,FALSE))</f>
      </c>
      <c r="E14" s="146">
        <f>IF(ISERROR(+C14*A14),"",+C14*A14)</f>
      </c>
      <c r="F14" s="147">
        <f>IF(ISERROR(+VLOOKUP(B14,Tabla!$A$2:$D$392,4,FALSE)),"",+VLOOKUP(B14,Tabla!$A$2:$D$392,4,FALSE))</f>
      </c>
      <c r="G14" s="148">
        <f>+IF(A14&gt;0,E14*0.01,0)</f>
        <v>0</v>
      </c>
    </row>
    <row r="15" spans="1:7" s="11" customFormat="1" ht="25.5" customHeight="1">
      <c r="A15" s="228"/>
      <c r="B15" s="143"/>
      <c r="C15" s="144">
        <f>IF(ISERROR(+VLOOKUP(B15,Tabla!$A$2:$D$392,3,FALSE)),"",+VLOOKUP(B15,Tabla!$A$2:$D$392,3,FALSE))</f>
      </c>
      <c r="D15" s="145">
        <f>IF(ISERROR(+VLOOKUP(B15,Tabla!$A$2:$D$392,2,FALSE)),"",+VLOOKUP(B15,Tabla!$A$2:$D$392,2,FALSE))</f>
      </c>
      <c r="E15" s="146">
        <f aca="true" t="shared" si="0" ref="E15:E23">IF(ISERROR(+C15*A15),"",+C15*A15)</f>
      </c>
      <c r="F15" s="147">
        <f>IF(ISERROR(+VLOOKUP(B15,Tabla!$A$2:$D$392,4,FALSE)),"",+VLOOKUP(B15,Tabla!$A$2:$D$392,4,FALSE))</f>
      </c>
      <c r="G15" s="148">
        <f aca="true" t="shared" si="1" ref="G15:G23">+IF(A15&gt;0,E15*0.01,0)</f>
        <v>0</v>
      </c>
    </row>
    <row r="16" spans="1:7" s="11" customFormat="1" ht="25.5" customHeight="1">
      <c r="A16" s="228"/>
      <c r="B16" s="143"/>
      <c r="C16" s="144">
        <f>IF(ISERROR(+VLOOKUP(B16,Tabla!$A$2:$D$392,3,FALSE)),"",+VLOOKUP(B16,Tabla!$A$2:$D$392,3,FALSE))</f>
      </c>
      <c r="D16" s="145">
        <f>IF(ISERROR(+VLOOKUP(B16,Tabla!$A$2:$D$392,2,FALSE)),"",+VLOOKUP(B16,Tabla!$A$2:$D$392,2,FALSE))</f>
      </c>
      <c r="E16" s="146">
        <f t="shared" si="0"/>
      </c>
      <c r="F16" s="147">
        <f>IF(ISERROR(+VLOOKUP(B16,Tabla!$A$2:$D$392,4,FALSE)),"",+VLOOKUP(B16,Tabla!$A$2:$D$392,4,FALSE))</f>
      </c>
      <c r="G16" s="148">
        <f t="shared" si="1"/>
        <v>0</v>
      </c>
    </row>
    <row r="17" spans="1:7" s="11" customFormat="1" ht="25.5" customHeight="1">
      <c r="A17" s="228"/>
      <c r="B17" s="143"/>
      <c r="C17" s="144">
        <f>IF(ISERROR(+VLOOKUP(B17,Tabla!$A$2:$D$392,3,FALSE)),"",+VLOOKUP(B17,Tabla!$A$2:$D$392,3,FALSE))</f>
      </c>
      <c r="D17" s="145">
        <f>IF(ISERROR(+VLOOKUP(B17,Tabla!$A$2:$D$392,2,FALSE)),"",+VLOOKUP(B17,Tabla!$A$2:$D$392,2,FALSE))</f>
      </c>
      <c r="E17" s="146">
        <f t="shared" si="0"/>
      </c>
      <c r="F17" s="147">
        <f>IF(ISERROR(+VLOOKUP(B17,Tabla!$A$2:$D$392,4,FALSE)),"",+VLOOKUP(B17,Tabla!$A$2:$D$392,4,FALSE))</f>
      </c>
      <c r="G17" s="148">
        <f t="shared" si="1"/>
        <v>0</v>
      </c>
    </row>
    <row r="18" spans="1:7" s="7" customFormat="1" ht="25.5" customHeight="1">
      <c r="A18" s="228"/>
      <c r="B18" s="143"/>
      <c r="C18" s="144">
        <f>IF(ISERROR(+VLOOKUP(B18,Tabla!$A$2:$D$392,3,FALSE)),"",+VLOOKUP(B18,Tabla!$A$2:$D$392,3,FALSE))</f>
      </c>
      <c r="D18" s="145">
        <f>IF(ISERROR(+VLOOKUP(B18,Tabla!$A$2:$D$392,2,FALSE)),"",+VLOOKUP(B18,Tabla!$A$2:$D$392,2,FALSE))</f>
      </c>
      <c r="E18" s="146">
        <f t="shared" si="0"/>
      </c>
      <c r="F18" s="147">
        <f>IF(ISERROR(+VLOOKUP(B18,Tabla!$A$2:$D$392,4,FALSE)),"",+VLOOKUP(B18,Tabla!$A$2:$D$392,4,FALSE))</f>
      </c>
      <c r="G18" s="148">
        <f t="shared" si="1"/>
        <v>0</v>
      </c>
    </row>
    <row r="19" spans="1:7" s="7" customFormat="1" ht="25.5" customHeight="1">
      <c r="A19" s="228"/>
      <c r="B19" s="143"/>
      <c r="C19" s="144">
        <f>IF(ISERROR(+VLOOKUP(B19,Tabla!$A$2:$D$392,3,FALSE)),"",+VLOOKUP(B19,Tabla!$A$2:$D$392,3,FALSE))</f>
      </c>
      <c r="D19" s="145">
        <f>IF(ISERROR(+VLOOKUP(B19,Tabla!$A$2:$D$392,2,FALSE)),"",+VLOOKUP(B19,Tabla!$A$2:$D$392,2,FALSE))</f>
      </c>
      <c r="E19" s="146">
        <f t="shared" si="0"/>
      </c>
      <c r="F19" s="147">
        <f>IF(ISERROR(+VLOOKUP(B19,Tabla!$A$2:$D$392,4,FALSE)),"",+VLOOKUP(B19,Tabla!$A$2:$D$392,4,FALSE))</f>
      </c>
      <c r="G19" s="148">
        <f t="shared" si="1"/>
        <v>0</v>
      </c>
    </row>
    <row r="20" spans="1:7" s="7" customFormat="1" ht="25.5" customHeight="1">
      <c r="A20" s="228"/>
      <c r="B20" s="143"/>
      <c r="C20" s="144">
        <f>IF(ISERROR(+VLOOKUP(B20,Tabla!$A$2:$D$392,3,FALSE)),"",+VLOOKUP(B20,Tabla!$A$2:$D$392,3,FALSE))</f>
      </c>
      <c r="D20" s="145">
        <f>IF(ISERROR(+VLOOKUP(B20,Tabla!$A$2:$D$392,2,FALSE)),"",+VLOOKUP(B20,Tabla!$A$2:$D$392,2,FALSE))</f>
      </c>
      <c r="E20" s="146">
        <f t="shared" si="0"/>
      </c>
      <c r="F20" s="147">
        <f>IF(ISERROR(+VLOOKUP(B20,Tabla!$A$2:$D$392,4,FALSE)),"",+VLOOKUP(B20,Tabla!$A$2:$D$392,4,FALSE))</f>
      </c>
      <c r="G20" s="148">
        <f t="shared" si="1"/>
        <v>0</v>
      </c>
    </row>
    <row r="21" spans="1:7" s="7" customFormat="1" ht="25.5" customHeight="1">
      <c r="A21" s="228"/>
      <c r="B21" s="143"/>
      <c r="C21" s="144">
        <f>IF(ISERROR(+VLOOKUP(B21,Tabla!$A$2:$D$392,3,FALSE)),"",+VLOOKUP(B21,Tabla!$A$2:$D$392,3,FALSE))</f>
      </c>
      <c r="D21" s="145">
        <f>IF(ISERROR(+VLOOKUP(B21,Tabla!$A$2:$D$392,2,FALSE)),"",+VLOOKUP(B21,Tabla!$A$2:$D$392,2,FALSE))</f>
      </c>
      <c r="E21" s="146">
        <f t="shared" si="0"/>
      </c>
      <c r="F21" s="147">
        <f>IF(ISERROR(+VLOOKUP(B21,Tabla!$A$2:$D$392,4,FALSE)),"",+VLOOKUP(B21,Tabla!$A$2:$D$392,4,FALSE))</f>
      </c>
      <c r="G21" s="148">
        <f t="shared" si="1"/>
        <v>0</v>
      </c>
    </row>
    <row r="22" spans="1:7" s="7" customFormat="1" ht="25.5" customHeight="1">
      <c r="A22" s="228"/>
      <c r="B22" s="143"/>
      <c r="C22" s="144">
        <f>IF(ISERROR(+VLOOKUP(B22,Tabla!$A$2:$D$392,3,FALSE)),"",+VLOOKUP(B22,Tabla!$A$2:$D$392,3,FALSE))</f>
      </c>
      <c r="D22" s="145">
        <f>IF(ISERROR(+VLOOKUP(B22,Tabla!$A$2:$D$392,2,FALSE)),"",+VLOOKUP(B22,Tabla!$A$2:$D$392,2,FALSE))</f>
      </c>
      <c r="E22" s="146">
        <f t="shared" si="0"/>
      </c>
      <c r="F22" s="147">
        <f>IF(ISERROR(+VLOOKUP(B22,Tabla!$A$2:$D$392,4,FALSE)),"",+VLOOKUP(B22,Tabla!$A$2:$D$392,4,FALSE))</f>
      </c>
      <c r="G22" s="148">
        <f t="shared" si="1"/>
        <v>0</v>
      </c>
    </row>
    <row r="23" spans="1:7" s="7" customFormat="1" ht="25.5" customHeight="1">
      <c r="A23" s="228"/>
      <c r="B23" s="143"/>
      <c r="C23" s="144">
        <f>IF(ISERROR(+VLOOKUP(B23,Tabla!$A$2:$D$392,3,FALSE)),"",+VLOOKUP(B23,Tabla!$A$2:$D$392,3,FALSE))</f>
      </c>
      <c r="D23" s="145">
        <f>IF(ISERROR(+VLOOKUP(B23,Tabla!$A$2:$D$392,2,FALSE)),"",+VLOOKUP(B23,Tabla!$A$2:$D$392,2,FALSE))</f>
      </c>
      <c r="E23" s="146">
        <f t="shared" si="0"/>
      </c>
      <c r="F23" s="147">
        <f>IF(ISERROR(+VLOOKUP(B23,Tabla!$A$2:$D$392,4,FALSE)),"",+VLOOKUP(B23,Tabla!$A$2:$D$392,4,FALSE))</f>
      </c>
      <c r="G23" s="148">
        <f t="shared" si="1"/>
        <v>0</v>
      </c>
    </row>
    <row r="24" spans="1:7" s="7" customFormat="1" ht="25.5" customHeight="1">
      <c r="A24" s="149"/>
      <c r="B24" s="150"/>
      <c r="C24" s="151"/>
      <c r="D24" s="152"/>
      <c r="E24" s="153"/>
      <c r="F24" s="154" t="s">
        <v>138</v>
      </c>
      <c r="G24" s="155">
        <f>SUM(G14:G23)</f>
        <v>0</v>
      </c>
    </row>
    <row r="25" spans="1:7" ht="12.75">
      <c r="A25" s="156"/>
      <c r="B25" s="157"/>
      <c r="C25" s="158"/>
      <c r="D25" s="159"/>
      <c r="E25" s="160"/>
      <c r="F25" s="161"/>
      <c r="G25" s="156"/>
    </row>
    <row r="26" spans="1:7" ht="12.75">
      <c r="A26" s="156"/>
      <c r="B26" s="157"/>
      <c r="C26" s="158"/>
      <c r="D26" s="159"/>
      <c r="E26" s="160"/>
      <c r="F26" s="162"/>
      <c r="G26" s="156"/>
    </row>
    <row r="27" spans="1:7" ht="12.75">
      <c r="A27" s="163" t="s">
        <v>128</v>
      </c>
      <c r="B27" s="157"/>
      <c r="C27" s="158"/>
      <c r="D27" s="159"/>
      <c r="E27" s="164" t="s">
        <v>126</v>
      </c>
      <c r="F27" s="156"/>
      <c r="G27" s="165"/>
    </row>
    <row r="28" spans="1:7" ht="12.75">
      <c r="A28" s="166" t="s">
        <v>547</v>
      </c>
      <c r="B28" s="157"/>
      <c r="C28" s="158"/>
      <c r="D28" s="159"/>
      <c r="E28" s="164"/>
      <c r="F28" s="156"/>
      <c r="G28" s="165"/>
    </row>
    <row r="29" spans="1:7" ht="12.75">
      <c r="A29" s="156"/>
      <c r="B29" s="157"/>
      <c r="C29" s="158"/>
      <c r="D29" s="159"/>
      <c r="E29" s="167"/>
      <c r="F29" s="156"/>
      <c r="G29" s="165"/>
    </row>
    <row r="30" spans="1:7" ht="12.75">
      <c r="A30" s="230" t="s">
        <v>123</v>
      </c>
      <c r="B30" s="231"/>
      <c r="C30" s="232"/>
      <c r="D30" s="168"/>
      <c r="E30" s="233" t="s">
        <v>127</v>
      </c>
      <c r="F30" s="234"/>
      <c r="G30" s="235"/>
    </row>
    <row r="31" spans="1:7" ht="13.5" thickBot="1">
      <c r="A31" s="169"/>
      <c r="B31" s="170"/>
      <c r="C31" s="171"/>
      <c r="D31" s="168"/>
      <c r="E31" s="172"/>
      <c r="F31" s="173"/>
      <c r="G31" s="174"/>
    </row>
    <row r="32" spans="1:7" ht="13.5" thickBot="1">
      <c r="A32" s="175" t="s">
        <v>191</v>
      </c>
      <c r="B32" s="99"/>
      <c r="C32" s="176"/>
      <c r="D32" s="168"/>
      <c r="E32" s="177" t="s">
        <v>205</v>
      </c>
      <c r="F32" s="21"/>
      <c r="G32" s="178"/>
    </row>
    <row r="33" spans="1:7" ht="13.5" thickBot="1">
      <c r="A33" s="175" t="s">
        <v>192</v>
      </c>
      <c r="B33" s="99"/>
      <c r="C33" s="179"/>
      <c r="D33" s="168"/>
      <c r="E33" s="177"/>
      <c r="F33" s="180"/>
      <c r="G33" s="181"/>
    </row>
    <row r="34" spans="1:7" ht="13.5" thickBot="1">
      <c r="A34" s="182"/>
      <c r="B34" s="183"/>
      <c r="C34" s="184"/>
      <c r="D34" s="185"/>
      <c r="E34" s="186" t="s">
        <v>195</v>
      </c>
      <c r="F34" s="21"/>
      <c r="G34" s="187"/>
    </row>
    <row r="35" spans="1:7" ht="12.75">
      <c r="A35" s="188"/>
      <c r="B35" s="188"/>
      <c r="C35" s="189"/>
      <c r="D35" s="190"/>
      <c r="E35" s="191"/>
      <c r="F35" s="192"/>
      <c r="G35" s="193"/>
    </row>
    <row r="36" spans="1:7" ht="12.75">
      <c r="A36" s="188"/>
      <c r="B36" s="188"/>
      <c r="C36" s="189"/>
      <c r="D36" s="190"/>
      <c r="E36" s="191"/>
      <c r="F36" s="192"/>
      <c r="G36" s="193"/>
    </row>
    <row r="37" spans="1:7" ht="12.75">
      <c r="A37" s="188"/>
      <c r="B37" s="188"/>
      <c r="C37" s="189"/>
      <c r="D37" s="190"/>
      <c r="E37" s="191"/>
      <c r="F37" s="192"/>
      <c r="G37" s="193"/>
    </row>
    <row r="38" spans="1:252" ht="12.75">
      <c r="A38" s="4" t="s">
        <v>135</v>
      </c>
      <c r="B38" s="23"/>
      <c r="C38" s="194"/>
      <c r="D38" s="195"/>
      <c r="E38" s="41"/>
      <c r="F38" s="23"/>
      <c r="G38" s="23"/>
      <c r="H38" s="3"/>
      <c r="I38" s="3"/>
      <c r="J38" s="3"/>
      <c r="K38" s="3"/>
      <c r="L38" s="3"/>
      <c r="M38" s="5"/>
      <c r="N38" s="3"/>
      <c r="O38" s="3"/>
      <c r="P38" s="3"/>
      <c r="Q38" s="3"/>
      <c r="R38" s="3"/>
      <c r="S38" s="3"/>
      <c r="T38" s="3"/>
      <c r="U38" s="5"/>
      <c r="V38" s="3"/>
      <c r="W38" s="3"/>
      <c r="X38" s="3"/>
      <c r="Y38" s="3"/>
      <c r="Z38" s="3"/>
      <c r="AA38" s="3"/>
      <c r="AB38" s="3"/>
      <c r="AC38" s="5"/>
      <c r="AD38" s="3"/>
      <c r="AE38" s="3"/>
      <c r="AF38" s="3"/>
      <c r="AG38" s="3"/>
      <c r="AH38" s="3"/>
      <c r="AI38" s="3"/>
      <c r="AJ38" s="3"/>
      <c r="AK38" s="5"/>
      <c r="AL38" s="3"/>
      <c r="AM38" s="3"/>
      <c r="AN38" s="3"/>
      <c r="AO38" s="3"/>
      <c r="AP38" s="3"/>
      <c r="AQ38" s="3"/>
      <c r="AR38" s="3"/>
      <c r="AS38" s="5"/>
      <c r="AT38" s="3"/>
      <c r="AU38" s="3"/>
      <c r="AV38" s="3"/>
      <c r="AW38" s="3"/>
      <c r="AX38" s="3"/>
      <c r="AY38" s="3"/>
      <c r="AZ38" s="3"/>
      <c r="BA38" s="5"/>
      <c r="BB38" s="3"/>
      <c r="BC38" s="3"/>
      <c r="BD38" s="3"/>
      <c r="BE38" s="3"/>
      <c r="BF38" s="3"/>
      <c r="BG38" s="3"/>
      <c r="BH38" s="3"/>
      <c r="BI38" s="5"/>
      <c r="BJ38" s="3"/>
      <c r="BK38" s="3"/>
      <c r="BL38" s="3"/>
      <c r="BM38" s="3"/>
      <c r="BN38" s="3"/>
      <c r="BO38" s="3"/>
      <c r="BP38" s="3"/>
      <c r="BQ38" s="5"/>
      <c r="BR38" s="3"/>
      <c r="BS38" s="3"/>
      <c r="BT38" s="3"/>
      <c r="BU38" s="3"/>
      <c r="BV38" s="3"/>
      <c r="BW38" s="3"/>
      <c r="BX38" s="3"/>
      <c r="BY38" s="5"/>
      <c r="BZ38" s="3"/>
      <c r="CA38" s="3"/>
      <c r="CB38" s="3"/>
      <c r="CC38" s="3"/>
      <c r="CD38" s="3"/>
      <c r="CE38" s="3"/>
      <c r="CF38" s="3"/>
      <c r="CG38" s="5"/>
      <c r="CH38" s="3"/>
      <c r="CI38" s="3"/>
      <c r="CJ38" s="3"/>
      <c r="CK38" s="3"/>
      <c r="CL38" s="3"/>
      <c r="CM38" s="3"/>
      <c r="CN38" s="3"/>
      <c r="CO38" s="5"/>
      <c r="CP38" s="3"/>
      <c r="CQ38" s="3"/>
      <c r="CR38" s="3"/>
      <c r="CS38" s="3"/>
      <c r="CT38" s="3"/>
      <c r="CU38" s="3"/>
      <c r="CV38" s="3"/>
      <c r="CW38" s="5"/>
      <c r="CX38" s="3"/>
      <c r="CY38" s="3"/>
      <c r="CZ38" s="3"/>
      <c r="DA38" s="3"/>
      <c r="DB38" s="3"/>
      <c r="DC38" s="3"/>
      <c r="DD38" s="3"/>
      <c r="DE38" s="5"/>
      <c r="DF38" s="3"/>
      <c r="DG38" s="3"/>
      <c r="DH38" s="3"/>
      <c r="DI38" s="3"/>
      <c r="DJ38" s="3"/>
      <c r="DK38" s="3"/>
      <c r="DL38" s="3"/>
      <c r="DM38" s="5"/>
      <c r="DN38" s="3"/>
      <c r="DO38" s="3"/>
      <c r="DP38" s="3"/>
      <c r="DQ38" s="3"/>
      <c r="DR38" s="3"/>
      <c r="DS38" s="3"/>
      <c r="DT38" s="3"/>
      <c r="DU38" s="5"/>
      <c r="DV38" s="3"/>
      <c r="DW38" s="3"/>
      <c r="DX38" s="3"/>
      <c r="DY38" s="3"/>
      <c r="DZ38" s="3"/>
      <c r="EA38" s="3"/>
      <c r="EB38" s="3"/>
      <c r="EC38" s="5"/>
      <c r="ED38" s="3"/>
      <c r="EE38" s="3"/>
      <c r="EF38" s="3"/>
      <c r="EG38" s="3"/>
      <c r="EH38" s="3"/>
      <c r="EI38" s="3"/>
      <c r="EJ38" s="3"/>
      <c r="EK38" s="5"/>
      <c r="EL38" s="3"/>
      <c r="EM38" s="3"/>
      <c r="EN38" s="3"/>
      <c r="EO38" s="3"/>
      <c r="EP38" s="3"/>
      <c r="EQ38" s="3"/>
      <c r="ER38" s="3"/>
      <c r="ES38" s="5"/>
      <c r="ET38" s="3"/>
      <c r="EU38" s="3"/>
      <c r="EV38" s="3"/>
      <c r="EW38" s="3"/>
      <c r="EX38" s="3"/>
      <c r="EY38" s="3"/>
      <c r="EZ38" s="3"/>
      <c r="FA38" s="5"/>
      <c r="FB38" s="3"/>
      <c r="FC38" s="3"/>
      <c r="FD38" s="3"/>
      <c r="FE38" s="3"/>
      <c r="FF38" s="3"/>
      <c r="FG38" s="3"/>
      <c r="FH38" s="3"/>
      <c r="FI38" s="5"/>
      <c r="FJ38" s="3"/>
      <c r="FK38" s="3"/>
      <c r="FL38" s="3"/>
      <c r="FM38" s="3"/>
      <c r="FN38" s="3"/>
      <c r="FO38" s="3"/>
      <c r="FP38" s="3"/>
      <c r="FQ38" s="5"/>
      <c r="FR38" s="3"/>
      <c r="FS38" s="3"/>
      <c r="FT38" s="3"/>
      <c r="FU38" s="3"/>
      <c r="FV38" s="3"/>
      <c r="FW38" s="3"/>
      <c r="FX38" s="3"/>
      <c r="FY38" s="5"/>
      <c r="FZ38" s="3"/>
      <c r="GA38" s="3"/>
      <c r="GB38" s="3"/>
      <c r="GC38" s="3"/>
      <c r="GD38" s="3"/>
      <c r="GE38" s="3"/>
      <c r="GF38" s="3"/>
      <c r="GG38" s="5"/>
      <c r="GH38" s="3"/>
      <c r="GI38" s="3"/>
      <c r="GJ38" s="3"/>
      <c r="GK38" s="3"/>
      <c r="GL38" s="3"/>
      <c r="GM38" s="3"/>
      <c r="GN38" s="3"/>
      <c r="GO38" s="5"/>
      <c r="GP38" s="3"/>
      <c r="GQ38" s="3"/>
      <c r="GR38" s="3"/>
      <c r="GS38" s="3"/>
      <c r="GT38" s="3"/>
      <c r="GU38" s="3"/>
      <c r="GV38" s="3"/>
      <c r="GW38" s="5"/>
      <c r="GX38" s="3"/>
      <c r="GY38" s="3"/>
      <c r="GZ38" s="3"/>
      <c r="HA38" s="3"/>
      <c r="HB38" s="3"/>
      <c r="HC38" s="3"/>
      <c r="HD38" s="3"/>
      <c r="HE38" s="5"/>
      <c r="HF38" s="3"/>
      <c r="HG38" s="3"/>
      <c r="HH38" s="3"/>
      <c r="HI38" s="3"/>
      <c r="HJ38" s="3"/>
      <c r="HK38" s="3"/>
      <c r="HL38" s="3"/>
      <c r="HM38" s="5" t="s">
        <v>135</v>
      </c>
      <c r="HN38" s="3"/>
      <c r="HO38" s="3"/>
      <c r="HP38" s="3"/>
      <c r="HQ38" s="3"/>
      <c r="HR38" s="3"/>
      <c r="HS38" s="3"/>
      <c r="HT38" s="3"/>
      <c r="HU38" s="5" t="s">
        <v>135</v>
      </c>
      <c r="HV38" s="3"/>
      <c r="HW38" s="3"/>
      <c r="HX38" s="3"/>
      <c r="HY38" s="3"/>
      <c r="HZ38" s="3"/>
      <c r="IA38" s="3"/>
      <c r="IB38" s="3"/>
      <c r="IC38" s="5" t="s">
        <v>135</v>
      </c>
      <c r="ID38" s="3"/>
      <c r="IE38" s="3"/>
      <c r="IF38" s="3"/>
      <c r="IG38" s="3"/>
      <c r="IH38" s="3"/>
      <c r="II38" s="3"/>
      <c r="IJ38" s="3"/>
      <c r="IK38" s="5" t="s">
        <v>135</v>
      </c>
      <c r="IL38" s="3"/>
      <c r="IM38" s="3"/>
      <c r="IN38" s="3"/>
      <c r="IO38" s="3"/>
      <c r="IP38" s="3"/>
      <c r="IQ38" s="3"/>
      <c r="IR38" s="3"/>
    </row>
    <row r="39" spans="1:252" ht="13.5" thickBot="1">
      <c r="A39" s="23"/>
      <c r="B39" s="23"/>
      <c r="C39" s="115"/>
      <c r="D39" s="23"/>
      <c r="E39" s="41"/>
      <c r="F39" s="23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3.5" thickBot="1">
      <c r="A40" s="23"/>
      <c r="B40" s="196" t="s">
        <v>206</v>
      </c>
      <c r="C40" s="29">
        <f>G24</f>
        <v>0</v>
      </c>
      <c r="D40" s="23"/>
      <c r="E40" s="41"/>
      <c r="F40" s="23"/>
      <c r="G40" s="2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 t="s">
        <v>136</v>
      </c>
      <c r="HN40" s="3"/>
      <c r="HO40" s="3"/>
      <c r="HP40" s="3"/>
      <c r="HQ40" s="3"/>
      <c r="HR40" s="3"/>
      <c r="HS40" s="3"/>
      <c r="HT40" s="3"/>
      <c r="HU40" s="3" t="s">
        <v>136</v>
      </c>
      <c r="HV40" s="3"/>
      <c r="HW40" s="3"/>
      <c r="HX40" s="3"/>
      <c r="HY40" s="3"/>
      <c r="HZ40" s="3"/>
      <c r="IA40" s="3"/>
      <c r="IB40" s="3"/>
      <c r="IC40" s="3" t="s">
        <v>136</v>
      </c>
      <c r="ID40" s="3"/>
      <c r="IE40" s="3"/>
      <c r="IF40" s="3"/>
      <c r="IG40" s="3"/>
      <c r="IH40" s="3"/>
      <c r="II40" s="3"/>
      <c r="IJ40" s="3"/>
      <c r="IK40" s="3" t="s">
        <v>136</v>
      </c>
      <c r="IL40" s="3"/>
      <c r="IM40" s="3"/>
      <c r="IN40" s="3"/>
      <c r="IO40" s="3"/>
      <c r="IP40" s="3"/>
      <c r="IQ40" s="3"/>
      <c r="IR40" s="3"/>
    </row>
    <row r="41" spans="1:252" ht="12.75">
      <c r="A41" s="23"/>
      <c r="B41" s="23"/>
      <c r="C41" s="115"/>
      <c r="D41" s="23"/>
      <c r="E41" s="41"/>
      <c r="F41" s="23"/>
      <c r="G41" s="2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 t="s">
        <v>137</v>
      </c>
      <c r="HN41" s="3"/>
      <c r="HO41" s="3"/>
      <c r="HP41" s="3"/>
      <c r="HQ41" s="3"/>
      <c r="HR41" s="3"/>
      <c r="HS41" s="3"/>
      <c r="HT41" s="3"/>
      <c r="HU41" s="3" t="s">
        <v>137</v>
      </c>
      <c r="HV41" s="3"/>
      <c r="HW41" s="3"/>
      <c r="HX41" s="3"/>
      <c r="HY41" s="3"/>
      <c r="HZ41" s="3"/>
      <c r="IA41" s="3"/>
      <c r="IB41" s="3"/>
      <c r="IC41" s="3" t="s">
        <v>137</v>
      </c>
      <c r="ID41" s="3"/>
      <c r="IE41" s="3"/>
      <c r="IF41" s="3"/>
      <c r="IG41" s="3"/>
      <c r="IH41" s="3"/>
      <c r="II41" s="3"/>
      <c r="IJ41" s="3"/>
      <c r="IK41" s="3" t="s">
        <v>137</v>
      </c>
      <c r="IL41" s="3"/>
      <c r="IM41" s="3"/>
      <c r="IN41" s="3"/>
      <c r="IO41" s="3"/>
      <c r="IP41" s="3"/>
      <c r="IQ41" s="3"/>
      <c r="IR41" s="3"/>
    </row>
    <row r="42" spans="1:252" ht="12.75">
      <c r="A42" s="23" t="s">
        <v>207</v>
      </c>
      <c r="B42" s="23"/>
      <c r="C42" s="115"/>
      <c r="D42" s="23"/>
      <c r="E42" s="41"/>
      <c r="F42" s="23"/>
      <c r="G42" s="2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3.5" thickBot="1">
      <c r="A43" s="23"/>
      <c r="B43" s="23"/>
      <c r="C43" s="115"/>
      <c r="D43" s="23"/>
      <c r="E43" s="41"/>
      <c r="F43" s="23"/>
      <c r="G43" s="23"/>
      <c r="H43" s="6"/>
      <c r="I43" s="3"/>
      <c r="J43" s="3"/>
      <c r="K43" s="3"/>
      <c r="L43" s="3"/>
      <c r="M43" s="3"/>
      <c r="N43" s="3"/>
      <c r="O43" s="3"/>
      <c r="P43" s="6"/>
      <c r="Q43" s="3"/>
      <c r="R43" s="3"/>
      <c r="S43" s="3"/>
      <c r="T43" s="3"/>
      <c r="U43" s="3"/>
      <c r="V43" s="3"/>
      <c r="W43" s="3"/>
      <c r="X43" s="6"/>
      <c r="Y43" s="3"/>
      <c r="Z43" s="3"/>
      <c r="AA43" s="3"/>
      <c r="AB43" s="3"/>
      <c r="AC43" s="3"/>
      <c r="AD43" s="3"/>
      <c r="AE43" s="3"/>
      <c r="AF43" s="6"/>
      <c r="AG43" s="3"/>
      <c r="AH43" s="3"/>
      <c r="AI43" s="3"/>
      <c r="AJ43" s="3"/>
      <c r="AK43" s="3"/>
      <c r="AL43" s="3"/>
      <c r="AM43" s="3"/>
      <c r="AN43" s="6"/>
      <c r="AO43" s="3"/>
      <c r="AP43" s="3"/>
      <c r="AQ43" s="3"/>
      <c r="AR43" s="3"/>
      <c r="AS43" s="3"/>
      <c r="AT43" s="3"/>
      <c r="AU43" s="3"/>
      <c r="AV43" s="6"/>
      <c r="AW43" s="3"/>
      <c r="AX43" s="3"/>
      <c r="AY43" s="3"/>
      <c r="AZ43" s="3"/>
      <c r="BA43" s="3"/>
      <c r="BB43" s="3"/>
      <c r="BC43" s="3"/>
      <c r="BD43" s="6"/>
      <c r="BE43" s="3"/>
      <c r="BF43" s="3"/>
      <c r="BG43" s="3"/>
      <c r="BH43" s="3"/>
      <c r="BI43" s="3"/>
      <c r="BJ43" s="3"/>
      <c r="BK43" s="3"/>
      <c r="BL43" s="6"/>
      <c r="BM43" s="3"/>
      <c r="BN43" s="3"/>
      <c r="BO43" s="3"/>
      <c r="BP43" s="3"/>
      <c r="BQ43" s="3"/>
      <c r="BR43" s="3"/>
      <c r="BS43" s="3"/>
      <c r="BT43" s="6"/>
      <c r="BU43" s="3"/>
      <c r="BV43" s="3"/>
      <c r="BW43" s="3"/>
      <c r="BX43" s="3"/>
      <c r="BY43" s="3"/>
      <c r="BZ43" s="3"/>
      <c r="CA43" s="3"/>
      <c r="CB43" s="6"/>
      <c r="CC43" s="3"/>
      <c r="CD43" s="3"/>
      <c r="CE43" s="3"/>
      <c r="CF43" s="3"/>
      <c r="CG43" s="3"/>
      <c r="CH43" s="3"/>
      <c r="CI43" s="3"/>
      <c r="CJ43" s="6"/>
      <c r="CK43" s="3"/>
      <c r="CL43" s="3"/>
      <c r="CM43" s="3"/>
      <c r="CN43" s="3"/>
      <c r="CO43" s="3"/>
      <c r="CP43" s="3"/>
      <c r="CQ43" s="3"/>
      <c r="CR43" s="6"/>
      <c r="CS43" s="3"/>
      <c r="CT43" s="3"/>
      <c r="CU43" s="3"/>
      <c r="CV43" s="3"/>
      <c r="CW43" s="3"/>
      <c r="CX43" s="3"/>
      <c r="CY43" s="3"/>
      <c r="CZ43" s="6"/>
      <c r="DA43" s="3"/>
      <c r="DB43" s="3"/>
      <c r="DC43" s="3"/>
      <c r="DD43" s="3"/>
      <c r="DE43" s="3"/>
      <c r="DF43" s="3"/>
      <c r="DG43" s="3"/>
      <c r="DH43" s="6"/>
      <c r="DI43" s="3"/>
      <c r="DJ43" s="3"/>
      <c r="DK43" s="3"/>
      <c r="DL43" s="3"/>
      <c r="DM43" s="3"/>
      <c r="DN43" s="3"/>
      <c r="DO43" s="3"/>
      <c r="DP43" s="6"/>
      <c r="DQ43" s="3"/>
      <c r="DR43" s="3"/>
      <c r="DS43" s="3"/>
      <c r="DT43" s="3"/>
      <c r="DU43" s="3"/>
      <c r="DV43" s="3"/>
      <c r="DW43" s="3"/>
      <c r="DX43" s="6"/>
      <c r="DY43" s="3"/>
      <c r="DZ43" s="3"/>
      <c r="EA43" s="3"/>
      <c r="EB43" s="3"/>
      <c r="EC43" s="3"/>
      <c r="ED43" s="3"/>
      <c r="EE43" s="3"/>
      <c r="EF43" s="6"/>
      <c r="EG43" s="3"/>
      <c r="EH43" s="3"/>
      <c r="EI43" s="3"/>
      <c r="EJ43" s="3"/>
      <c r="EK43" s="3"/>
      <c r="EL43" s="3"/>
      <c r="EM43" s="3"/>
      <c r="EN43" s="6"/>
      <c r="EO43" s="3"/>
      <c r="EP43" s="3"/>
      <c r="EQ43" s="3"/>
      <c r="ER43" s="3"/>
      <c r="ES43" s="3"/>
      <c r="ET43" s="3"/>
      <c r="EU43" s="3"/>
      <c r="EV43" s="6"/>
      <c r="EW43" s="3"/>
      <c r="EX43" s="3"/>
      <c r="EY43" s="3"/>
      <c r="EZ43" s="3"/>
      <c r="FA43" s="3"/>
      <c r="FB43" s="3"/>
      <c r="FC43" s="3"/>
      <c r="FD43" s="6"/>
      <c r="FE43" s="3"/>
      <c r="FF43" s="3"/>
      <c r="FG43" s="3"/>
      <c r="FH43" s="3"/>
      <c r="FI43" s="3"/>
      <c r="FJ43" s="3"/>
      <c r="FK43" s="3"/>
      <c r="FL43" s="6"/>
      <c r="FM43" s="3"/>
      <c r="FN43" s="3"/>
      <c r="FO43" s="3"/>
      <c r="FP43" s="3"/>
      <c r="FQ43" s="3"/>
      <c r="FR43" s="3"/>
      <c r="FS43" s="3"/>
      <c r="FT43" s="6"/>
      <c r="FU43" s="3"/>
      <c r="FV43" s="3"/>
      <c r="FW43" s="3"/>
      <c r="FX43" s="3"/>
      <c r="FY43" s="3"/>
      <c r="FZ43" s="3"/>
      <c r="GA43" s="3"/>
      <c r="GB43" s="6"/>
      <c r="GC43" s="3"/>
      <c r="GD43" s="3"/>
      <c r="GE43" s="3"/>
      <c r="GF43" s="3"/>
      <c r="GG43" s="3"/>
      <c r="GH43" s="3"/>
      <c r="GI43" s="3"/>
      <c r="GJ43" s="6"/>
      <c r="GK43" s="3"/>
      <c r="GL43" s="3"/>
      <c r="GM43" s="3"/>
      <c r="GN43" s="3"/>
      <c r="GO43" s="3"/>
      <c r="GP43" s="3"/>
      <c r="GQ43" s="3"/>
      <c r="GR43" s="6"/>
      <c r="GS43" s="3"/>
      <c r="GT43" s="3"/>
      <c r="GU43" s="3"/>
      <c r="GV43" s="3"/>
      <c r="GW43" s="3"/>
      <c r="GX43" s="3"/>
      <c r="GY43" s="3"/>
      <c r="GZ43" s="6"/>
      <c r="HA43" s="3"/>
      <c r="HB43" s="3"/>
      <c r="HC43" s="3"/>
      <c r="HD43" s="3"/>
      <c r="HE43" s="3"/>
      <c r="HF43" s="3"/>
      <c r="HG43" s="3"/>
      <c r="HH43" s="6">
        <f>+HM23</f>
        <v>0</v>
      </c>
      <c r="HI43" s="3" t="s">
        <v>139</v>
      </c>
      <c r="HJ43" s="3"/>
      <c r="HK43" s="3"/>
      <c r="HL43" s="3"/>
      <c r="HM43" s="3" t="s">
        <v>199</v>
      </c>
      <c r="HN43" s="3"/>
      <c r="HO43" s="3"/>
      <c r="HP43" s="6">
        <f>+HU23</f>
        <v>0</v>
      </c>
      <c r="HQ43" s="3" t="s">
        <v>139</v>
      </c>
      <c r="HR43" s="3"/>
      <c r="HS43" s="3"/>
      <c r="HT43" s="3"/>
      <c r="HU43" s="3" t="s">
        <v>199</v>
      </c>
      <c r="HV43" s="3"/>
      <c r="HW43" s="3"/>
      <c r="HX43" s="6">
        <f>+IC23</f>
        <v>0</v>
      </c>
      <c r="HY43" s="3" t="s">
        <v>139</v>
      </c>
      <c r="HZ43" s="3"/>
      <c r="IA43" s="3"/>
      <c r="IB43" s="3"/>
      <c r="IC43" s="3" t="s">
        <v>199</v>
      </c>
      <c r="ID43" s="3"/>
      <c r="IE43" s="3"/>
      <c r="IF43" s="6">
        <f>+IK23</f>
        <v>0</v>
      </c>
      <c r="IG43" s="3" t="s">
        <v>139</v>
      </c>
      <c r="IH43" s="3"/>
      <c r="II43" s="3"/>
      <c r="IJ43" s="3"/>
      <c r="IK43" s="3" t="s">
        <v>199</v>
      </c>
      <c r="IL43" s="3"/>
      <c r="IM43" s="3"/>
      <c r="IN43" s="6" t="e">
        <f>+#REF!</f>
        <v>#REF!</v>
      </c>
      <c r="IO43" s="3" t="s">
        <v>139</v>
      </c>
      <c r="IP43" s="3"/>
      <c r="IQ43" s="3"/>
      <c r="IR43" s="3"/>
    </row>
    <row r="44" spans="1:246" ht="13.5" thickBot="1">
      <c r="A44" s="21"/>
      <c r="B44" s="23" t="s">
        <v>425</v>
      </c>
      <c r="C44" s="115"/>
      <c r="D44" s="23"/>
      <c r="E44" s="41"/>
      <c r="F44" s="23"/>
      <c r="G44" s="23"/>
      <c r="HM44" t="s">
        <v>200</v>
      </c>
      <c r="HN44" t="s">
        <v>201</v>
      </c>
      <c r="HU44" t="s">
        <v>200</v>
      </c>
      <c r="HV44" t="s">
        <v>201</v>
      </c>
      <c r="IC44" t="s">
        <v>200</v>
      </c>
      <c r="ID44" t="s">
        <v>201</v>
      </c>
      <c r="IK44" t="s">
        <v>200</v>
      </c>
      <c r="IL44" t="s">
        <v>201</v>
      </c>
    </row>
    <row r="45" spans="1:248" ht="12.75">
      <c r="A45" s="23" t="s">
        <v>208</v>
      </c>
      <c r="B45" s="23"/>
      <c r="C45" s="115"/>
      <c r="D45" s="23"/>
      <c r="E45" s="41"/>
      <c r="F45" s="23"/>
      <c r="G45" s="23"/>
      <c r="H45" s="2"/>
      <c r="P45" s="2"/>
      <c r="X45" s="2"/>
      <c r="AF45" s="2"/>
      <c r="AN45" s="2"/>
      <c r="AV45" s="2"/>
      <c r="BD45" s="2"/>
      <c r="BL45" s="2"/>
      <c r="BT45" s="2"/>
      <c r="CB45" s="2"/>
      <c r="CJ45" s="2"/>
      <c r="CR45" s="2"/>
      <c r="CZ45" s="2"/>
      <c r="DH45" s="2"/>
      <c r="DP45" s="2"/>
      <c r="DX45" s="2"/>
      <c r="EF45" s="2"/>
      <c r="EN45" s="2"/>
      <c r="EV45" s="2"/>
      <c r="FD45" s="2"/>
      <c r="FL45" s="2"/>
      <c r="FT45" s="2"/>
      <c r="GB45" s="2"/>
      <c r="GJ45" s="2"/>
      <c r="GR45" s="2"/>
      <c r="GZ45" s="2"/>
      <c r="HH45" s="2"/>
      <c r="HP45" s="2"/>
      <c r="HX45" s="2"/>
      <c r="IF45" s="2"/>
      <c r="IN45" s="2"/>
    </row>
    <row r="46" spans="1:248" ht="12.75">
      <c r="A46" s="23"/>
      <c r="B46" s="23"/>
      <c r="C46" s="115"/>
      <c r="D46" s="23"/>
      <c r="E46" s="41"/>
      <c r="F46" s="23"/>
      <c r="G46" s="23"/>
      <c r="H46" s="2"/>
      <c r="P46" s="2"/>
      <c r="X46" s="2"/>
      <c r="AF46" s="2"/>
      <c r="AN46" s="2"/>
      <c r="AV46" s="2"/>
      <c r="BD46" s="2"/>
      <c r="BL46" s="2"/>
      <c r="BT46" s="2"/>
      <c r="CB46" s="2"/>
      <c r="CJ46" s="2"/>
      <c r="CR46" s="2"/>
      <c r="CZ46" s="2"/>
      <c r="DH46" s="2"/>
      <c r="DP46" s="2"/>
      <c r="DX46" s="2"/>
      <c r="EF46" s="2"/>
      <c r="EN46" s="2"/>
      <c r="EV46" s="2"/>
      <c r="FD46" s="2"/>
      <c r="FL46" s="2"/>
      <c r="FT46" s="2"/>
      <c r="GB46" s="2"/>
      <c r="GJ46" s="2"/>
      <c r="GR46" s="2"/>
      <c r="GZ46" s="2"/>
      <c r="HH46" s="2"/>
      <c r="HP46" s="2"/>
      <c r="HX46" s="2"/>
      <c r="IF46" s="2"/>
      <c r="IN46" s="2"/>
    </row>
    <row r="47" spans="1:248" ht="12.75">
      <c r="A47" s="23" t="s">
        <v>542</v>
      </c>
      <c r="B47" s="23"/>
      <c r="C47" s="30"/>
      <c r="D47" s="23"/>
      <c r="E47" s="33"/>
      <c r="F47" s="197"/>
      <c r="G47" s="197"/>
      <c r="H47" s="27"/>
      <c r="P47" s="2"/>
      <c r="X47" s="2"/>
      <c r="AF47" s="2"/>
      <c r="AN47" s="2"/>
      <c r="AV47" s="2"/>
      <c r="BD47" s="2"/>
      <c r="BL47" s="2"/>
      <c r="BT47" s="2"/>
      <c r="CB47" s="2"/>
      <c r="CJ47" s="2"/>
      <c r="CR47" s="2"/>
      <c r="CZ47" s="2"/>
      <c r="DH47" s="2"/>
      <c r="DP47" s="2"/>
      <c r="DX47" s="2"/>
      <c r="EF47" s="2"/>
      <c r="EN47" s="2"/>
      <c r="EV47" s="2"/>
      <c r="FD47" s="2"/>
      <c r="FL47" s="2"/>
      <c r="FT47" s="2"/>
      <c r="GB47" s="2"/>
      <c r="GJ47" s="2"/>
      <c r="GR47" s="2"/>
      <c r="GZ47" s="2"/>
      <c r="HH47" s="2"/>
      <c r="HP47" s="2"/>
      <c r="HX47" s="2"/>
      <c r="IF47" s="2"/>
      <c r="IN47" s="2"/>
    </row>
    <row r="48" spans="1:245" ht="12.75">
      <c r="A48" s="23" t="s">
        <v>424</v>
      </c>
      <c r="B48" s="23"/>
      <c r="C48" s="30"/>
      <c r="D48" s="23"/>
      <c r="E48" s="198"/>
      <c r="F48" s="197"/>
      <c r="G48" s="197"/>
      <c r="H48" s="9"/>
      <c r="HM48" t="s">
        <v>202</v>
      </c>
      <c r="HU48" t="s">
        <v>202</v>
      </c>
      <c r="IC48" t="s">
        <v>202</v>
      </c>
      <c r="IK48" t="s">
        <v>202</v>
      </c>
    </row>
    <row r="49" spans="1:248" ht="13.5" thickBot="1">
      <c r="A49" s="23"/>
      <c r="B49" s="23"/>
      <c r="C49" s="115"/>
      <c r="D49" s="23"/>
      <c r="E49" s="198"/>
      <c r="F49" s="197"/>
      <c r="G49" s="197"/>
      <c r="H49" s="9"/>
      <c r="N49" s="4"/>
      <c r="V49" s="4"/>
      <c r="AD49" s="4"/>
      <c r="AL49" s="4"/>
      <c r="AT49" s="4"/>
      <c r="BB49" s="4"/>
      <c r="BJ49" s="4"/>
      <c r="BR49" s="4"/>
      <c r="BZ49" s="4"/>
      <c r="CH49" s="4"/>
      <c r="CP49" s="4"/>
      <c r="CX49" s="4"/>
      <c r="DF49" s="4"/>
      <c r="DN49" s="4"/>
      <c r="DV49" s="4"/>
      <c r="ED49" s="4"/>
      <c r="EL49" s="4"/>
      <c r="ET49" s="4"/>
      <c r="FB49" s="4"/>
      <c r="FJ49" s="4"/>
      <c r="FR49" s="4"/>
      <c r="FZ49" s="4"/>
      <c r="GH49" s="4"/>
      <c r="GP49" s="4"/>
      <c r="GX49" s="4"/>
      <c r="HF49" s="4"/>
      <c r="HG49" t="s">
        <v>204</v>
      </c>
      <c r="HH49" t="s">
        <v>201</v>
      </c>
      <c r="HM49" t="s">
        <v>203</v>
      </c>
      <c r="HN49" s="4"/>
      <c r="HO49" t="s">
        <v>204</v>
      </c>
      <c r="HP49" t="s">
        <v>201</v>
      </c>
      <c r="HU49" t="s">
        <v>203</v>
      </c>
      <c r="HV49" s="4"/>
      <c r="HW49" t="s">
        <v>204</v>
      </c>
      <c r="HX49" t="s">
        <v>201</v>
      </c>
      <c r="IC49" t="s">
        <v>203</v>
      </c>
      <c r="ID49" s="4"/>
      <c r="IE49" t="s">
        <v>204</v>
      </c>
      <c r="IF49" t="s">
        <v>201</v>
      </c>
      <c r="IK49" t="s">
        <v>203</v>
      </c>
      <c r="IL49" s="4"/>
      <c r="IM49" t="s">
        <v>204</v>
      </c>
      <c r="IN49" t="s">
        <v>201</v>
      </c>
    </row>
    <row r="50" spans="1:248" ht="13.5" thickBot="1">
      <c r="A50" s="21"/>
      <c r="B50" s="23" t="s">
        <v>543</v>
      </c>
      <c r="C50" s="115"/>
      <c r="D50" s="199"/>
      <c r="E50" s="198"/>
      <c r="F50" s="197"/>
      <c r="G50" s="197"/>
      <c r="H50" s="27"/>
      <c r="P50" s="2"/>
      <c r="X50" s="2"/>
      <c r="AF50" s="2"/>
      <c r="AN50" s="2"/>
      <c r="AV50" s="2"/>
      <c r="BD50" s="2"/>
      <c r="BL50" s="2"/>
      <c r="BT50" s="2"/>
      <c r="CB50" s="2"/>
      <c r="CJ50" s="2"/>
      <c r="CR50" s="2"/>
      <c r="CZ50" s="2"/>
      <c r="DH50" s="2"/>
      <c r="DP50" s="2"/>
      <c r="DX50" s="2"/>
      <c r="EF50" s="2"/>
      <c r="EN50" s="2"/>
      <c r="EV50" s="2"/>
      <c r="FD50" s="2"/>
      <c r="FL50" s="2"/>
      <c r="FT50" s="2"/>
      <c r="GB50" s="2"/>
      <c r="GJ50" s="2"/>
      <c r="GR50" s="2"/>
      <c r="GZ50" s="2"/>
      <c r="HH50" s="2"/>
      <c r="HP50" s="2"/>
      <c r="HX50" s="2"/>
      <c r="IF50" s="2"/>
      <c r="IN50" s="2"/>
    </row>
    <row r="51" spans="1:8" ht="12.75">
      <c r="A51" s="23"/>
      <c r="B51" s="10" t="s">
        <v>203</v>
      </c>
      <c r="C51" s="200"/>
      <c r="D51" s="47"/>
      <c r="E51" s="198"/>
      <c r="F51" s="197"/>
      <c r="G51" s="197"/>
      <c r="H51" s="9"/>
    </row>
    <row r="52" spans="1:7" ht="12.75">
      <c r="A52" s="23"/>
      <c r="B52" s="10" t="s">
        <v>204</v>
      </c>
      <c r="C52" s="201"/>
      <c r="D52" s="47"/>
      <c r="E52" s="41"/>
      <c r="F52" s="23"/>
      <c r="G52" s="23"/>
    </row>
    <row r="53" spans="1:7" ht="12.75">
      <c r="A53" s="3"/>
      <c r="B53" s="3"/>
      <c r="C53" s="31"/>
      <c r="D53" s="3"/>
      <c r="E53" s="34"/>
      <c r="F53" s="3"/>
      <c r="G53" s="3"/>
    </row>
    <row r="54" spans="1:7" ht="12.75">
      <c r="A54" s="3"/>
      <c r="B54" s="3"/>
      <c r="C54" s="31"/>
      <c r="D54" s="3"/>
      <c r="E54" s="34"/>
      <c r="F54" s="3"/>
      <c r="G54" s="3"/>
    </row>
    <row r="55" spans="1:7" ht="12.75">
      <c r="A55" s="3"/>
      <c r="B55" s="3"/>
      <c r="C55" s="31"/>
      <c r="D55" s="3"/>
      <c r="E55" s="34"/>
      <c r="F55" s="3"/>
      <c r="G55" s="3"/>
    </row>
    <row r="56" spans="1:7" ht="12.75">
      <c r="A56" s="3"/>
      <c r="B56" s="3"/>
      <c r="C56" s="31"/>
      <c r="D56" s="3"/>
      <c r="E56" s="34"/>
      <c r="F56" s="3"/>
      <c r="G56" s="3"/>
    </row>
    <row r="57" spans="1:7" ht="12.75">
      <c r="A57" s="3"/>
      <c r="B57" s="3"/>
      <c r="C57" s="31"/>
      <c r="D57" s="6"/>
      <c r="E57" s="34"/>
      <c r="F57" s="3"/>
      <c r="G57" s="3"/>
    </row>
    <row r="58" ht="12.75">
      <c r="D58"/>
    </row>
  </sheetData>
  <sheetProtection password="F0FC" sheet="1" selectLockedCells="1"/>
  <mergeCells count="2">
    <mergeCell ref="A30:C30"/>
    <mergeCell ref="E30:G30"/>
  </mergeCells>
  <dataValidations count="1">
    <dataValidation type="whole" operator="greaterThanOrEqual" allowBlank="1" showInputMessage="1" showErrorMessage="1" promptTitle="¡Atención!" prompt="Solo es posible ingresar cantidades mayores a 1" errorTitle="Cantidad Erronea" error="Esta intentando ingresar un número de acciones incorrectas." sqref="A14:A23">
      <formula1>1</formula1>
    </dataValidation>
  </dataValidations>
  <printOptions verticalCentered="1"/>
  <pageMargins left="0.75" right="0.75" top="1" bottom="1" header="0.5" footer="0.5"/>
  <pageSetup fitToHeight="1" fitToWidth="1" horizontalDpi="600" verticalDpi="600" orientation="landscape" scale="52" r:id="rId2"/>
  <rowBreaks count="1" manualBreakCount="1">
    <brk id="36" max="255" man="1"/>
  </rowBreaks>
  <colBreaks count="1" manualBreakCount="1">
    <brk id="5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91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14.8515625" style="32" customWidth="1"/>
    <col min="2" max="2" width="16.140625" style="0" customWidth="1"/>
    <col min="3" max="3" width="19.7109375" style="32" customWidth="1"/>
    <col min="4" max="4" width="23.7109375" style="0" customWidth="1"/>
    <col min="5" max="5" width="23.28125" style="0" customWidth="1"/>
    <col min="6" max="6" width="27.00390625" style="0" customWidth="1"/>
    <col min="7" max="7" width="31.00390625" style="0" customWidth="1"/>
  </cols>
  <sheetData>
    <row r="1" spans="1:7" ht="12.75">
      <c r="A1" s="43"/>
      <c r="B1" s="44"/>
      <c r="C1" s="222" t="s">
        <v>573</v>
      </c>
      <c r="D1" s="221"/>
      <c r="E1" s="44"/>
      <c r="F1" s="45"/>
      <c r="G1" s="46"/>
    </row>
    <row r="2" spans="1:7" ht="13.5" thickBot="1">
      <c r="A2" s="43"/>
      <c r="B2" s="47"/>
      <c r="C2" s="43"/>
      <c r="D2" s="44"/>
      <c r="E2" s="44"/>
      <c r="F2" s="45"/>
      <c r="G2" s="48"/>
    </row>
    <row r="3" spans="1:7" ht="13.5" thickBot="1">
      <c r="A3" s="43"/>
      <c r="B3" s="44"/>
      <c r="C3" s="43"/>
      <c r="D3" s="44"/>
      <c r="E3" s="44"/>
      <c r="F3" s="49" t="s">
        <v>309</v>
      </c>
      <c r="G3" s="50"/>
    </row>
    <row r="4" spans="1:7" ht="13.5" thickBot="1">
      <c r="A4" s="51"/>
      <c r="B4" s="52" t="s">
        <v>556</v>
      </c>
      <c r="C4" s="43"/>
      <c r="D4" s="52" t="s">
        <v>189</v>
      </c>
      <c r="E4" s="44"/>
      <c r="F4" s="49" t="s">
        <v>310</v>
      </c>
      <c r="G4" s="209"/>
    </row>
    <row r="5" spans="1:7" ht="12.75">
      <c r="A5" s="51"/>
      <c r="B5" s="46"/>
      <c r="C5" s="51"/>
      <c r="D5" s="53"/>
      <c r="E5" s="54"/>
      <c r="F5" s="45"/>
      <c r="G5" s="53"/>
    </row>
    <row r="6" spans="1:7" ht="12.75">
      <c r="A6" s="55"/>
      <c r="B6" s="46"/>
      <c r="C6" s="51"/>
      <c r="D6" s="45"/>
      <c r="E6" s="54"/>
      <c r="F6" s="45"/>
      <c r="G6" s="46"/>
    </row>
    <row r="7" spans="1:7" ht="15.75">
      <c r="A7" s="40" t="s">
        <v>423</v>
      </c>
      <c r="B7" s="56"/>
      <c r="C7" s="57"/>
      <c r="D7" s="58"/>
      <c r="E7" s="54"/>
      <c r="F7" s="45"/>
      <c r="G7" s="46"/>
    </row>
    <row r="8" spans="1:7" s="19" customFormat="1" ht="12.75">
      <c r="A8" s="59" t="s">
        <v>308</v>
      </c>
      <c r="B8" s="60"/>
      <c r="C8" s="61"/>
      <c r="D8" s="62"/>
      <c r="E8" s="60"/>
      <c r="F8" s="62"/>
      <c r="G8" s="210"/>
    </row>
    <row r="9" spans="1:7" ht="12.75">
      <c r="A9" s="63"/>
      <c r="B9" s="64"/>
      <c r="C9" s="51"/>
      <c r="D9" s="45"/>
      <c r="E9" s="46"/>
      <c r="F9" s="45"/>
      <c r="G9" s="54"/>
    </row>
    <row r="10" spans="1:7" ht="12.75">
      <c r="A10" s="242" t="s">
        <v>557</v>
      </c>
      <c r="B10" s="242"/>
      <c r="C10" s="242"/>
      <c r="D10" s="242"/>
      <c r="E10" s="242"/>
      <c r="F10" s="242"/>
      <c r="G10" s="242"/>
    </row>
    <row r="11" spans="1:7" ht="12.75">
      <c r="A11" s="65" t="s">
        <v>193</v>
      </c>
      <c r="B11" s="64"/>
      <c r="C11" s="51"/>
      <c r="D11" s="45"/>
      <c r="E11" s="46"/>
      <c r="F11" s="45"/>
      <c r="G11" s="54"/>
    </row>
    <row r="12" spans="1:7" ht="12.75">
      <c r="A12" s="63"/>
      <c r="B12" s="64"/>
      <c r="C12" s="51"/>
      <c r="D12" s="45"/>
      <c r="E12" s="46"/>
      <c r="F12" s="45"/>
      <c r="G12" s="54"/>
    </row>
    <row r="13" spans="1:7" ht="25.5">
      <c r="A13" s="66" t="s">
        <v>132</v>
      </c>
      <c r="B13" s="67" t="s">
        <v>133</v>
      </c>
      <c r="C13" s="66" t="s">
        <v>2</v>
      </c>
      <c r="D13" s="68" t="s">
        <v>3</v>
      </c>
      <c r="E13" s="69" t="s">
        <v>134</v>
      </c>
      <c r="F13" s="70" t="s">
        <v>125</v>
      </c>
      <c r="G13" s="70" t="s">
        <v>422</v>
      </c>
    </row>
    <row r="14" spans="1:7" ht="12.75">
      <c r="A14" s="71">
        <f>IF(ISERROR(+E14*C14),"",(+E14*C14))</f>
      </c>
      <c r="B14" s="72"/>
      <c r="C14" s="73">
        <f>IF(ISERROR(+VLOOKUP(B14,Tabla!$A$2:$D$392,3,FALSE)),"",+VLOOKUP(B14,Tabla!$A$2:$D$392,3,FALSE))</f>
      </c>
      <c r="D14" s="74">
        <f>IF(ISERROR(+VLOOKUP(B14,Tabla!$A$2:$D$392,2,FALSE)),"",+VLOOKUP(B14,Tabla!$A$2:$D$392,2,FALSE))</f>
      </c>
      <c r="E14" s="229"/>
      <c r="F14" s="75">
        <f>IF(ISERROR(+VLOOKUP(B14,Tabla!$A$2:$D$392,4,FALSE)),"",+VLOOKUP(B14,Tabla!$A$2:$D$392,4,FALSE))</f>
      </c>
      <c r="G14" s="76">
        <f>+IF(E14&gt;0,A14*0.03,0)</f>
        <v>0</v>
      </c>
    </row>
    <row r="15" spans="1:7" ht="12.75">
      <c r="A15" s="71">
        <f aca="true" t="shared" si="0" ref="A15:A23">IF(ISERROR(+E15*C15),"",(+E15*C15))</f>
      </c>
      <c r="B15" s="72"/>
      <c r="C15" s="73">
        <f>IF(ISERROR(+VLOOKUP(B15,Tabla!$A$2:$D$392,3,FALSE)),"",+VLOOKUP(B15,Tabla!$A$2:$D$392,3,FALSE))</f>
      </c>
      <c r="D15" s="74">
        <f>IF(ISERROR(+VLOOKUP(B15,Tabla!$A$2:$D$392,2,FALSE)),"",+VLOOKUP(B15,Tabla!$A$2:$D$392,2,FALSE))</f>
      </c>
      <c r="E15" s="229"/>
      <c r="F15" s="75">
        <f>IF(ISERROR(+VLOOKUP(B15,Tabla!$A$2:$D$392,4,FALSE)),"",+VLOOKUP(B15,Tabla!$A$2:$D$392,4,FALSE))</f>
      </c>
      <c r="G15" s="76">
        <f aca="true" t="shared" si="1" ref="G15:G23">+IF(E15&gt;0,A15*0.03,0)</f>
        <v>0</v>
      </c>
    </row>
    <row r="16" spans="1:7" ht="12.75">
      <c r="A16" s="71">
        <f t="shared" si="0"/>
      </c>
      <c r="B16" s="72"/>
      <c r="C16" s="73">
        <f>IF(ISERROR(+VLOOKUP(B16,Tabla!$A$2:$D$392,3,FALSE)),"",+VLOOKUP(B16,Tabla!$A$2:$D$392,3,FALSE))</f>
      </c>
      <c r="D16" s="74">
        <f>IF(ISERROR(+VLOOKUP(B16,Tabla!$A$2:$D$392,2,FALSE)),"",+VLOOKUP(B16,Tabla!$A$2:$D$392,2,FALSE))</f>
      </c>
      <c r="E16" s="229"/>
      <c r="F16" s="75">
        <f>IF(ISERROR(+VLOOKUP(B16,Tabla!$A$2:$D$392,4,FALSE)),"",+VLOOKUP(B16,Tabla!$A$2:$D$392,4,FALSE))</f>
      </c>
      <c r="G16" s="76">
        <f t="shared" si="1"/>
        <v>0</v>
      </c>
    </row>
    <row r="17" spans="1:7" ht="12.75">
      <c r="A17" s="71">
        <f t="shared" si="0"/>
      </c>
      <c r="B17" s="72"/>
      <c r="C17" s="73">
        <f>IF(ISERROR(+VLOOKUP(B17,Tabla!$A$2:$D$392,3,FALSE)),"",+VLOOKUP(B17,Tabla!$A$2:$D$392,3,FALSE))</f>
      </c>
      <c r="D17" s="74">
        <f>IF(ISERROR(+VLOOKUP(B17,Tabla!$A$2:$D$392,2,FALSE)),"",+VLOOKUP(B17,Tabla!$A$2:$D$392,2,FALSE))</f>
      </c>
      <c r="E17" s="229"/>
      <c r="F17" s="75">
        <f>IF(ISERROR(+VLOOKUP(B17,Tabla!$A$2:$D$392,4,FALSE)),"",+VLOOKUP(B17,Tabla!$A$2:$D$392,4,FALSE))</f>
      </c>
      <c r="G17" s="76">
        <f t="shared" si="1"/>
        <v>0</v>
      </c>
    </row>
    <row r="18" spans="1:7" ht="12.75">
      <c r="A18" s="71">
        <f t="shared" si="0"/>
      </c>
      <c r="B18" s="72"/>
      <c r="C18" s="73">
        <f>IF(ISERROR(+VLOOKUP(B18,Tabla!$A$2:$D$392,3,FALSE)),"",+VLOOKUP(B18,Tabla!$A$2:$D$392,3,FALSE))</f>
      </c>
      <c r="D18" s="74">
        <f>IF(ISERROR(+VLOOKUP(B18,Tabla!$A$2:$D$392,2,FALSE)),"",+VLOOKUP(B18,Tabla!$A$2:$D$392,2,FALSE))</f>
      </c>
      <c r="E18" s="229"/>
      <c r="F18" s="75">
        <f>IF(ISERROR(+VLOOKUP(B18,Tabla!$A$2:$D$392,4,FALSE)),"",+VLOOKUP(B18,Tabla!$A$2:$D$392,4,FALSE))</f>
      </c>
      <c r="G18" s="76">
        <f t="shared" si="1"/>
        <v>0</v>
      </c>
    </row>
    <row r="19" spans="1:7" ht="12.75">
      <c r="A19" s="71">
        <f t="shared" si="0"/>
      </c>
      <c r="B19" s="72"/>
      <c r="C19" s="73">
        <f>IF(ISERROR(+VLOOKUP(B19,Tabla!$A$2:$D$392,3,FALSE)),"",+VLOOKUP(B19,Tabla!$A$2:$D$392,3,FALSE))</f>
      </c>
      <c r="D19" s="74">
        <f>IF(ISERROR(+VLOOKUP(B19,Tabla!$A$2:$D$392,2,FALSE)),"",+VLOOKUP(B19,Tabla!$A$2:$D$392,2,FALSE))</f>
      </c>
      <c r="E19" s="229"/>
      <c r="F19" s="75">
        <f>IF(ISERROR(+VLOOKUP(B19,Tabla!$A$2:$D$392,4,FALSE)),"",+VLOOKUP(B19,Tabla!$A$2:$D$392,4,FALSE))</f>
      </c>
      <c r="G19" s="76">
        <f t="shared" si="1"/>
        <v>0</v>
      </c>
    </row>
    <row r="20" spans="1:7" ht="12.75">
      <c r="A20" s="71">
        <f t="shared" si="0"/>
      </c>
      <c r="B20" s="72"/>
      <c r="C20" s="73">
        <f>IF(ISERROR(+VLOOKUP(B20,Tabla!$A$2:$D$392,3,FALSE)),"",+VLOOKUP(B20,Tabla!$A$2:$D$392,3,FALSE))</f>
      </c>
      <c r="D20" s="74">
        <f>IF(ISERROR(+VLOOKUP(B20,Tabla!$A$2:$D$392,2,FALSE)),"",+VLOOKUP(B20,Tabla!$A$2:$D$392,2,FALSE))</f>
      </c>
      <c r="E20" s="229"/>
      <c r="F20" s="75">
        <f>IF(ISERROR(+VLOOKUP(B20,Tabla!$A$2:$D$392,4,FALSE)),"",+VLOOKUP(B20,Tabla!$A$2:$D$392,4,FALSE))</f>
      </c>
      <c r="G20" s="76">
        <f t="shared" si="1"/>
        <v>0</v>
      </c>
    </row>
    <row r="21" spans="1:7" ht="12.75">
      <c r="A21" s="71">
        <f t="shared" si="0"/>
      </c>
      <c r="B21" s="72"/>
      <c r="C21" s="73">
        <f>IF(ISERROR(+VLOOKUP(B21,Tabla!$A$2:$D$392,3,FALSE)),"",+VLOOKUP(B21,Tabla!$A$2:$D$392,3,FALSE))</f>
      </c>
      <c r="D21" s="74">
        <f>IF(ISERROR(+VLOOKUP(B21,Tabla!$A$2:$D$392,2,FALSE)),"",+VLOOKUP(B21,Tabla!$A$2:$D$392,2,FALSE))</f>
      </c>
      <c r="E21" s="229"/>
      <c r="F21" s="75">
        <f>IF(ISERROR(+VLOOKUP(B21,Tabla!$A$2:$D$392,4,FALSE)),"",+VLOOKUP(B21,Tabla!$A$2:$D$392,4,FALSE))</f>
      </c>
      <c r="G21" s="76">
        <f t="shared" si="1"/>
        <v>0</v>
      </c>
    </row>
    <row r="22" spans="1:7" ht="12.75">
      <c r="A22" s="71">
        <f t="shared" si="0"/>
      </c>
      <c r="B22" s="72"/>
      <c r="C22" s="73">
        <f>IF(ISERROR(+VLOOKUP(B22,Tabla!$A$2:$D$392,3,FALSE)),"",+VLOOKUP(B22,Tabla!$A$2:$D$392,3,FALSE))</f>
      </c>
      <c r="D22" s="74">
        <f>IF(ISERROR(+VLOOKUP(B22,Tabla!$A$2:$D$392,2,FALSE)),"",+VLOOKUP(B22,Tabla!$A$2:$D$392,2,FALSE))</f>
      </c>
      <c r="E22" s="229"/>
      <c r="F22" s="75">
        <f>IF(ISERROR(+VLOOKUP(B22,Tabla!$A$2:$D$392,4,FALSE)),"",+VLOOKUP(B22,Tabla!$A$2:$D$392,4,FALSE))</f>
      </c>
      <c r="G22" s="76">
        <f t="shared" si="1"/>
        <v>0</v>
      </c>
    </row>
    <row r="23" spans="1:7" ht="12.75">
      <c r="A23" s="71">
        <f t="shared" si="0"/>
      </c>
      <c r="B23" s="72"/>
      <c r="C23" s="73">
        <f>IF(ISERROR(+VLOOKUP(B23,Tabla!$A$2:$D$392,3,FALSE)),"",+VLOOKUP(B23,Tabla!$A$2:$D$392,3,FALSE))</f>
      </c>
      <c r="D23" s="74">
        <f>IF(ISERROR(+VLOOKUP(B23,Tabla!$A$2:$D$392,2,FALSE)),"",+VLOOKUP(B23,Tabla!$A$2:$D$392,2,FALSE))</f>
      </c>
      <c r="E23" s="229"/>
      <c r="F23" s="75">
        <f>IF(ISERROR(+VLOOKUP(B23,Tabla!$A$2:$D$392,4,FALSE)),"",+VLOOKUP(B23,Tabla!$A$2:$D$392,4,FALSE))</f>
      </c>
      <c r="G23" s="76">
        <f t="shared" si="1"/>
        <v>0</v>
      </c>
    </row>
    <row r="24" spans="1:7" ht="12.75">
      <c r="A24" s="77"/>
      <c r="B24" s="78" t="s">
        <v>228</v>
      </c>
      <c r="C24" s="79"/>
      <c r="D24" s="80"/>
      <c r="E24" s="81"/>
      <c r="F24" s="82" t="s">
        <v>138</v>
      </c>
      <c r="G24" s="83">
        <f>SUM(G14:G23)</f>
        <v>0</v>
      </c>
    </row>
    <row r="25" spans="1:7" ht="12.75">
      <c r="A25" s="77"/>
      <c r="B25" s="78"/>
      <c r="C25" s="79"/>
      <c r="D25" s="80"/>
      <c r="E25" s="81"/>
      <c r="F25" s="84"/>
      <c r="G25" s="85"/>
    </row>
    <row r="26" spans="1:7" ht="12.75">
      <c r="A26" s="86" t="s">
        <v>302</v>
      </c>
      <c r="B26" s="78"/>
      <c r="C26" s="79"/>
      <c r="D26" s="80"/>
      <c r="E26" s="87" t="s">
        <v>129</v>
      </c>
      <c r="F26" s="85"/>
      <c r="G26" s="88"/>
    </row>
    <row r="27" spans="1:7" ht="12.75">
      <c r="A27" s="89" t="s">
        <v>303</v>
      </c>
      <c r="B27" s="78"/>
      <c r="C27" s="79"/>
      <c r="D27" s="80"/>
      <c r="E27" s="87" t="s">
        <v>130</v>
      </c>
      <c r="F27" s="85"/>
      <c r="G27" s="88"/>
    </row>
    <row r="28" spans="1:7" ht="12.75">
      <c r="A28" s="89" t="s">
        <v>305</v>
      </c>
      <c r="B28" s="78"/>
      <c r="C28" s="79"/>
      <c r="D28" s="80"/>
      <c r="E28" s="87"/>
      <c r="F28" s="85"/>
      <c r="G28" s="88"/>
    </row>
    <row r="29" spans="1:7" ht="12.75">
      <c r="A29" s="77" t="s">
        <v>304</v>
      </c>
      <c r="B29" s="78"/>
      <c r="C29" s="79"/>
      <c r="D29" s="80"/>
      <c r="E29" s="85"/>
      <c r="F29" s="85"/>
      <c r="G29" s="88"/>
    </row>
    <row r="30" spans="1:7" ht="12.75">
      <c r="A30" s="236" t="s">
        <v>301</v>
      </c>
      <c r="B30" s="237"/>
      <c r="C30" s="238"/>
      <c r="D30" s="90"/>
      <c r="E30" s="239" t="s">
        <v>131</v>
      </c>
      <c r="F30" s="240"/>
      <c r="G30" s="241"/>
    </row>
    <row r="31" spans="1:7" ht="13.5" thickBot="1">
      <c r="A31" s="91"/>
      <c r="B31" s="92"/>
      <c r="C31" s="93"/>
      <c r="D31" s="90"/>
      <c r="E31" s="94" t="s">
        <v>196</v>
      </c>
      <c r="F31" s="92"/>
      <c r="G31" s="95"/>
    </row>
    <row r="32" spans="1:7" ht="13.5" thickBot="1">
      <c r="A32" s="96" t="s">
        <v>306</v>
      </c>
      <c r="B32" s="97"/>
      <c r="C32" s="35"/>
      <c r="D32" s="90"/>
      <c r="E32" s="98" t="s">
        <v>197</v>
      </c>
      <c r="F32" s="99"/>
      <c r="G32" s="100"/>
    </row>
    <row r="33" spans="1:7" ht="13.5" thickBot="1">
      <c r="A33" s="96" t="s">
        <v>307</v>
      </c>
      <c r="B33" s="97"/>
      <c r="C33" s="36"/>
      <c r="D33" s="90"/>
      <c r="E33" s="98" t="s">
        <v>198</v>
      </c>
      <c r="F33" s="99"/>
      <c r="G33" s="100"/>
    </row>
    <row r="34" spans="1:7" ht="12.75">
      <c r="A34" s="101"/>
      <c r="B34" s="102"/>
      <c r="C34" s="103"/>
      <c r="D34" s="104"/>
      <c r="E34" s="105"/>
      <c r="F34" s="102"/>
      <c r="G34" s="106"/>
    </row>
    <row r="35" spans="1:7" ht="12.75">
      <c r="A35" s="107"/>
      <c r="B35" s="24"/>
      <c r="C35" s="107"/>
      <c r="D35" s="24"/>
      <c r="E35" s="24"/>
      <c r="F35" s="24"/>
      <c r="G35" s="24"/>
    </row>
    <row r="36" spans="1:7" ht="12.75">
      <c r="A36" s="39" t="s">
        <v>135</v>
      </c>
      <c r="B36" s="24"/>
      <c r="C36" s="108"/>
      <c r="D36" s="109"/>
      <c r="E36" s="24"/>
      <c r="F36" s="24"/>
      <c r="G36" s="24"/>
    </row>
    <row r="37" spans="1:7" ht="13.5" thickBot="1">
      <c r="A37" s="107"/>
      <c r="B37" s="24"/>
      <c r="C37" s="107"/>
      <c r="D37" s="24"/>
      <c r="E37" s="24"/>
      <c r="F37" s="24"/>
      <c r="G37" s="24"/>
    </row>
    <row r="38" spans="1:7" ht="13.5" thickBot="1">
      <c r="A38" s="107"/>
      <c r="B38" s="110" t="s">
        <v>206</v>
      </c>
      <c r="C38" s="38">
        <f>G24</f>
        <v>0</v>
      </c>
      <c r="D38" s="24"/>
      <c r="E38" s="24"/>
      <c r="F38" s="24"/>
      <c r="G38" s="24"/>
    </row>
    <row r="39" spans="1:7" ht="12.75">
      <c r="A39" s="107"/>
      <c r="B39" s="24"/>
      <c r="C39" s="107"/>
      <c r="D39" s="24"/>
      <c r="E39" s="24"/>
      <c r="F39" s="24"/>
      <c r="G39" s="24"/>
    </row>
    <row r="40" spans="1:7" ht="12.75">
      <c r="A40" s="107" t="s">
        <v>207</v>
      </c>
      <c r="B40" s="24"/>
      <c r="C40" s="107"/>
      <c r="D40" s="24"/>
      <c r="E40" s="24"/>
      <c r="F40" s="24"/>
      <c r="G40" s="24"/>
    </row>
    <row r="41" spans="1:8" ht="13.5" thickBot="1">
      <c r="A41" s="107"/>
      <c r="B41" s="24"/>
      <c r="C41" s="107"/>
      <c r="D41" s="24"/>
      <c r="E41" s="24"/>
      <c r="F41" s="24"/>
      <c r="G41" s="24"/>
      <c r="H41" s="3"/>
    </row>
    <row r="42" spans="1:7" ht="13.5" thickBot="1">
      <c r="A42" s="36"/>
      <c r="B42" s="24" t="s">
        <v>426</v>
      </c>
      <c r="C42" s="107"/>
      <c r="D42" s="24"/>
      <c r="E42" s="24"/>
      <c r="F42" s="24"/>
      <c r="G42" s="24"/>
    </row>
    <row r="43" spans="1:8" ht="12.75">
      <c r="A43" s="107" t="s">
        <v>208</v>
      </c>
      <c r="B43" s="24"/>
      <c r="C43" s="107"/>
      <c r="D43" s="24"/>
      <c r="E43" s="111"/>
      <c r="F43" s="111"/>
      <c r="G43" s="111"/>
      <c r="H43" s="9"/>
    </row>
    <row r="44" spans="1:8" ht="9.75" customHeight="1">
      <c r="A44" s="107"/>
      <c r="B44" s="24"/>
      <c r="C44" s="107"/>
      <c r="D44" s="24"/>
      <c r="E44" s="111"/>
      <c r="F44" s="111"/>
      <c r="G44" s="111"/>
      <c r="H44" s="9"/>
    </row>
    <row r="45" spans="1:8" ht="12.75">
      <c r="A45" s="41" t="s">
        <v>542</v>
      </c>
      <c r="B45" s="23"/>
      <c r="C45" s="39"/>
      <c r="D45" s="24"/>
      <c r="E45" s="26"/>
      <c r="F45" s="111"/>
      <c r="G45" s="111"/>
      <c r="H45" s="9"/>
    </row>
    <row r="46" spans="1:8" ht="12.75">
      <c r="A46" s="41" t="s">
        <v>424</v>
      </c>
      <c r="B46" s="23"/>
      <c r="C46" s="39"/>
      <c r="D46" s="24"/>
      <c r="E46" s="111"/>
      <c r="F46" s="111"/>
      <c r="G46" s="111"/>
      <c r="H46" s="9"/>
    </row>
    <row r="47" spans="1:7" ht="8.25" customHeight="1" thickBot="1">
      <c r="A47" s="107"/>
      <c r="B47" s="24"/>
      <c r="C47" s="107"/>
      <c r="D47" s="24"/>
      <c r="E47" s="24"/>
      <c r="F47" s="24"/>
      <c r="G47" s="24"/>
    </row>
    <row r="48" spans="1:7" ht="13.5" thickBot="1">
      <c r="A48" s="36"/>
      <c r="B48" s="24" t="s">
        <v>544</v>
      </c>
      <c r="C48" s="107"/>
      <c r="D48" s="112"/>
      <c r="E48" s="111"/>
      <c r="F48" s="24"/>
      <c r="G48" s="24"/>
    </row>
    <row r="49" spans="1:7" ht="12.75">
      <c r="A49" s="107"/>
      <c r="B49" s="16" t="s">
        <v>203</v>
      </c>
      <c r="C49" s="113"/>
      <c r="D49" s="24"/>
      <c r="E49" s="24"/>
      <c r="F49" s="24"/>
      <c r="G49" s="24"/>
    </row>
    <row r="50" spans="1:7" ht="12.75">
      <c r="A50" s="107"/>
      <c r="B50" s="16" t="s">
        <v>204</v>
      </c>
      <c r="C50" s="114"/>
      <c r="D50" s="24"/>
      <c r="E50" s="24"/>
      <c r="F50" s="24"/>
      <c r="G50" s="24"/>
    </row>
    <row r="51" spans="1:7" ht="12.75">
      <c r="A51" s="107"/>
      <c r="B51" s="24"/>
      <c r="C51" s="107"/>
      <c r="D51" s="24"/>
      <c r="E51" s="24"/>
      <c r="F51" s="24"/>
      <c r="G51" s="24"/>
    </row>
    <row r="52" spans="1:7" ht="12.75">
      <c r="A52" s="107"/>
      <c r="B52" s="24"/>
      <c r="C52" s="107"/>
      <c r="D52" s="24"/>
      <c r="E52" s="24"/>
      <c r="F52" s="24"/>
      <c r="G52" s="24"/>
    </row>
    <row r="53" spans="1:7" ht="12.75">
      <c r="A53" s="107"/>
      <c r="B53" s="24"/>
      <c r="C53" s="107"/>
      <c r="D53" s="24"/>
      <c r="E53" s="24"/>
      <c r="F53" s="24"/>
      <c r="G53" s="24"/>
    </row>
    <row r="54" spans="1:7" ht="12.75">
      <c r="A54" s="107"/>
      <c r="B54" s="24"/>
      <c r="C54" s="107"/>
      <c r="D54" s="24"/>
      <c r="E54" s="24"/>
      <c r="F54" s="24"/>
      <c r="G54" s="24"/>
    </row>
    <row r="55" spans="1:7" ht="12.75">
      <c r="A55" s="37"/>
      <c r="B55" s="15"/>
      <c r="C55" s="37"/>
      <c r="D55" s="15"/>
      <c r="E55" s="15"/>
      <c r="F55" s="15"/>
      <c r="G55" s="15"/>
    </row>
    <row r="56" spans="1:7" ht="12.75">
      <c r="A56" s="37"/>
      <c r="B56" s="15"/>
      <c r="C56" s="37"/>
      <c r="D56" s="15"/>
      <c r="E56" s="15"/>
      <c r="F56" s="15"/>
      <c r="G56" s="15"/>
    </row>
    <row r="57" spans="1:7" ht="12.75">
      <c r="A57" s="37"/>
      <c r="B57" s="15"/>
      <c r="C57" s="37"/>
      <c r="D57" s="15"/>
      <c r="E57" s="15"/>
      <c r="F57" s="15"/>
      <c r="G57" s="15"/>
    </row>
    <row r="58" spans="1:7" ht="12.75">
      <c r="A58" s="37"/>
      <c r="B58" s="15"/>
      <c r="C58" s="37"/>
      <c r="D58" s="15"/>
      <c r="E58" s="15"/>
      <c r="F58" s="15"/>
      <c r="G58" s="15"/>
    </row>
    <row r="59" spans="1:7" ht="12.75">
      <c r="A59" s="37"/>
      <c r="B59" s="15"/>
      <c r="C59" s="37"/>
      <c r="D59" s="15"/>
      <c r="E59" s="15"/>
      <c r="F59" s="15"/>
      <c r="G59" s="15"/>
    </row>
    <row r="60" spans="1:7" ht="12.75">
      <c r="A60" s="37"/>
      <c r="B60" s="15"/>
      <c r="C60" s="37"/>
      <c r="D60" s="15"/>
      <c r="E60" s="15"/>
      <c r="F60" s="15"/>
      <c r="G60" s="15"/>
    </row>
    <row r="61" spans="1:7" ht="12.75">
      <c r="A61" s="37"/>
      <c r="B61" s="15"/>
      <c r="C61" s="37"/>
      <c r="D61" s="15"/>
      <c r="E61" s="15"/>
      <c r="F61" s="15"/>
      <c r="G61" s="15"/>
    </row>
    <row r="62" spans="1:7" ht="12.75">
      <c r="A62" s="37"/>
      <c r="B62" s="15"/>
      <c r="C62" s="37"/>
      <c r="D62" s="15"/>
      <c r="E62" s="15"/>
      <c r="F62" s="15"/>
      <c r="G62" s="15"/>
    </row>
    <row r="63" spans="1:7" ht="12.75">
      <c r="A63" s="37"/>
      <c r="B63" s="15"/>
      <c r="C63" s="37"/>
      <c r="D63" s="15"/>
      <c r="E63" s="15"/>
      <c r="F63" s="15"/>
      <c r="G63" s="15"/>
    </row>
    <row r="64" spans="1:7" ht="12.75">
      <c r="A64" s="37"/>
      <c r="B64" s="15"/>
      <c r="C64" s="37"/>
      <c r="D64" s="15"/>
      <c r="E64" s="15"/>
      <c r="F64" s="15"/>
      <c r="G64" s="15"/>
    </row>
    <row r="65" spans="1:7" ht="12.75">
      <c r="A65" s="37"/>
      <c r="B65" s="15"/>
      <c r="C65" s="37"/>
      <c r="D65" s="15"/>
      <c r="E65" s="15"/>
      <c r="F65" s="15"/>
      <c r="G65" s="15"/>
    </row>
    <row r="66" spans="1:7" ht="12.75">
      <c r="A66" s="37"/>
      <c r="B66" s="15"/>
      <c r="C66" s="37"/>
      <c r="D66" s="15"/>
      <c r="E66" s="15"/>
      <c r="F66" s="15"/>
      <c r="G66" s="15"/>
    </row>
    <row r="67" spans="1:7" ht="12.75">
      <c r="A67" s="37"/>
      <c r="B67" s="15"/>
      <c r="C67" s="37"/>
      <c r="D67" s="15"/>
      <c r="E67" s="15"/>
      <c r="F67" s="15"/>
      <c r="G67" s="15"/>
    </row>
    <row r="68" spans="1:7" ht="12.75">
      <c r="A68" s="37"/>
      <c r="B68" s="15"/>
      <c r="C68" s="37"/>
      <c r="D68" s="15"/>
      <c r="E68" s="15"/>
      <c r="F68" s="15"/>
      <c r="G68" s="15"/>
    </row>
    <row r="69" spans="1:7" ht="12.75">
      <c r="A69" s="37"/>
      <c r="B69" s="15"/>
      <c r="C69" s="37"/>
      <c r="D69" s="15"/>
      <c r="E69" s="15"/>
      <c r="F69" s="15"/>
      <c r="G69" s="15"/>
    </row>
    <row r="70" spans="1:7" ht="12.75">
      <c r="A70" s="37"/>
      <c r="B70" s="15"/>
      <c r="C70" s="37"/>
      <c r="D70" s="15"/>
      <c r="E70" s="15"/>
      <c r="F70" s="15"/>
      <c r="G70" s="15"/>
    </row>
    <row r="71" spans="1:7" ht="12.75">
      <c r="A71" s="37"/>
      <c r="B71" s="15"/>
      <c r="C71" s="37"/>
      <c r="D71" s="15"/>
      <c r="E71" s="15"/>
      <c r="F71" s="15"/>
      <c r="G71" s="15"/>
    </row>
    <row r="72" spans="1:7" ht="12.75">
      <c r="A72" s="37"/>
      <c r="B72" s="15"/>
      <c r="C72" s="37"/>
      <c r="D72" s="15"/>
      <c r="E72" s="15"/>
      <c r="F72" s="15"/>
      <c r="G72" s="15"/>
    </row>
    <row r="73" spans="1:7" ht="12.75">
      <c r="A73" s="37"/>
      <c r="B73" s="15"/>
      <c r="C73" s="37"/>
      <c r="D73" s="15"/>
      <c r="E73" s="15"/>
      <c r="F73" s="15"/>
      <c r="G73" s="15"/>
    </row>
    <row r="74" spans="1:7" ht="12.75">
      <c r="A74" s="37"/>
      <c r="B74" s="15"/>
      <c r="C74" s="37"/>
      <c r="D74" s="15"/>
      <c r="E74" s="15"/>
      <c r="F74" s="15"/>
      <c r="G74" s="15"/>
    </row>
    <row r="75" spans="1:7" ht="12.75">
      <c r="A75" s="37"/>
      <c r="B75" s="15"/>
      <c r="C75" s="37"/>
      <c r="D75" s="15"/>
      <c r="E75" s="15"/>
      <c r="F75" s="15"/>
      <c r="G75" s="15"/>
    </row>
    <row r="76" spans="1:7" ht="12.75">
      <c r="A76" s="37"/>
      <c r="B76" s="15"/>
      <c r="C76" s="37"/>
      <c r="D76" s="15"/>
      <c r="E76" s="15"/>
      <c r="F76" s="15"/>
      <c r="G76" s="15"/>
    </row>
    <row r="77" spans="1:7" ht="12.75">
      <c r="A77" s="37"/>
      <c r="B77" s="15"/>
      <c r="C77" s="37"/>
      <c r="D77" s="15"/>
      <c r="E77" s="15"/>
      <c r="F77" s="15"/>
      <c r="G77" s="15"/>
    </row>
    <row r="78" spans="1:7" ht="12.75">
      <c r="A78" s="37"/>
      <c r="B78" s="15"/>
      <c r="C78" s="37"/>
      <c r="D78" s="15"/>
      <c r="E78" s="15"/>
      <c r="F78" s="15"/>
      <c r="G78" s="15"/>
    </row>
    <row r="79" spans="1:7" ht="12.75">
      <c r="A79" s="37"/>
      <c r="B79" s="15"/>
      <c r="C79" s="37"/>
      <c r="D79" s="15"/>
      <c r="E79" s="15"/>
      <c r="F79" s="15"/>
      <c r="G79" s="15"/>
    </row>
    <row r="80" spans="1:7" ht="12.75">
      <c r="A80" s="37"/>
      <c r="B80" s="15"/>
      <c r="C80" s="37"/>
      <c r="D80" s="15"/>
      <c r="E80" s="15"/>
      <c r="F80" s="15"/>
      <c r="G80" s="15"/>
    </row>
    <row r="81" spans="1:7" ht="12.75">
      <c r="A81" s="37"/>
      <c r="B81" s="15"/>
      <c r="C81" s="37"/>
      <c r="D81" s="15"/>
      <c r="E81" s="15"/>
      <c r="F81" s="15"/>
      <c r="G81" s="15"/>
    </row>
    <row r="82" spans="1:7" ht="12.75">
      <c r="A82" s="37"/>
      <c r="B82" s="15"/>
      <c r="C82" s="37"/>
      <c r="D82" s="15"/>
      <c r="E82" s="15"/>
      <c r="F82" s="15"/>
      <c r="G82" s="15"/>
    </row>
    <row r="83" spans="1:7" ht="12.75">
      <c r="A83" s="37"/>
      <c r="B83" s="15"/>
      <c r="C83" s="37"/>
      <c r="D83" s="15"/>
      <c r="E83" s="15"/>
      <c r="F83" s="15"/>
      <c r="G83" s="15"/>
    </row>
    <row r="84" spans="1:7" ht="12.75">
      <c r="A84" s="37"/>
      <c r="B84" s="15"/>
      <c r="C84" s="37"/>
      <c r="D84" s="15"/>
      <c r="E84" s="15"/>
      <c r="F84" s="15"/>
      <c r="G84" s="15"/>
    </row>
    <row r="85" spans="1:7" ht="12.75">
      <c r="A85" s="37"/>
      <c r="B85" s="15"/>
      <c r="C85" s="37"/>
      <c r="D85" s="15"/>
      <c r="E85" s="15"/>
      <c r="F85" s="15"/>
      <c r="G85" s="15"/>
    </row>
    <row r="86" spans="1:7" ht="12.75">
      <c r="A86" s="37"/>
      <c r="B86" s="15"/>
      <c r="C86" s="37"/>
      <c r="D86" s="15"/>
      <c r="E86" s="15"/>
      <c r="F86" s="15"/>
      <c r="G86" s="15"/>
    </row>
    <row r="87" spans="1:7" ht="12.75">
      <c r="A87" s="37"/>
      <c r="B87" s="15"/>
      <c r="C87" s="37"/>
      <c r="D87" s="15"/>
      <c r="E87" s="15"/>
      <c r="F87" s="15"/>
      <c r="G87" s="15"/>
    </row>
    <row r="88" spans="1:7" ht="12.75">
      <c r="A88" s="37"/>
      <c r="B88" s="15"/>
      <c r="C88" s="37"/>
      <c r="D88" s="15"/>
      <c r="E88" s="15"/>
      <c r="F88" s="15"/>
      <c r="G88" s="15"/>
    </row>
    <row r="89" spans="1:7" ht="12.75">
      <c r="A89" s="37"/>
      <c r="B89" s="15"/>
      <c r="C89" s="37"/>
      <c r="D89" s="15"/>
      <c r="E89" s="15"/>
      <c r="F89" s="15"/>
      <c r="G89" s="15"/>
    </row>
    <row r="90" spans="1:7" ht="12.75">
      <c r="A90" s="37"/>
      <c r="B90" s="15"/>
      <c r="C90" s="37"/>
      <c r="D90" s="15"/>
      <c r="E90" s="15"/>
      <c r="F90" s="15"/>
      <c r="G90" s="15"/>
    </row>
    <row r="91" spans="1:7" ht="12.75">
      <c r="A91" s="37"/>
      <c r="B91" s="15"/>
      <c r="C91" s="37"/>
      <c r="D91" s="15"/>
      <c r="E91" s="15"/>
      <c r="F91" s="15"/>
      <c r="G91" s="15"/>
    </row>
    <row r="92" spans="1:7" ht="12.75">
      <c r="A92" s="37"/>
      <c r="B92" s="15"/>
      <c r="C92" s="37"/>
      <c r="D92" s="15"/>
      <c r="E92" s="15"/>
      <c r="F92" s="15"/>
      <c r="G92" s="15"/>
    </row>
    <row r="93" spans="1:7" ht="12.75">
      <c r="A93" s="37"/>
      <c r="B93" s="15"/>
      <c r="C93" s="37"/>
      <c r="D93" s="15"/>
      <c r="E93" s="15"/>
      <c r="F93" s="15"/>
      <c r="G93" s="15"/>
    </row>
    <row r="94" spans="1:7" ht="12.75">
      <c r="A94" s="37"/>
      <c r="B94" s="15"/>
      <c r="C94" s="37"/>
      <c r="D94" s="15"/>
      <c r="E94" s="15"/>
      <c r="F94" s="15"/>
      <c r="G94" s="15"/>
    </row>
    <row r="95" spans="1:7" ht="12.75">
      <c r="A95" s="37"/>
      <c r="B95" s="15"/>
      <c r="C95" s="37"/>
      <c r="D95" s="15"/>
      <c r="E95" s="15"/>
      <c r="F95" s="15"/>
      <c r="G95" s="15"/>
    </row>
    <row r="96" spans="1:7" ht="12.75">
      <c r="A96" s="37"/>
      <c r="B96" s="15"/>
      <c r="C96" s="37"/>
      <c r="D96" s="15"/>
      <c r="E96" s="15"/>
      <c r="F96" s="15"/>
      <c r="G96" s="15"/>
    </row>
    <row r="97" spans="1:7" ht="12.75">
      <c r="A97" s="37"/>
      <c r="B97" s="15"/>
      <c r="C97" s="37"/>
      <c r="D97" s="15"/>
      <c r="E97" s="15"/>
      <c r="F97" s="15"/>
      <c r="G97" s="15"/>
    </row>
    <row r="98" spans="1:7" ht="12.75">
      <c r="A98" s="37"/>
      <c r="B98" s="15"/>
      <c r="C98" s="37"/>
      <c r="D98" s="15"/>
      <c r="E98" s="15"/>
      <c r="F98" s="15"/>
      <c r="G98" s="15"/>
    </row>
    <row r="99" spans="1:7" ht="12.75">
      <c r="A99" s="37"/>
      <c r="B99" s="15"/>
      <c r="C99" s="37"/>
      <c r="D99" s="15"/>
      <c r="E99" s="15"/>
      <c r="F99" s="15"/>
      <c r="G99" s="15"/>
    </row>
    <row r="100" spans="1:7" ht="12.75">
      <c r="A100" s="37"/>
      <c r="B100" s="15"/>
      <c r="C100" s="37"/>
      <c r="D100" s="15"/>
      <c r="E100" s="15"/>
      <c r="F100" s="15"/>
      <c r="G100" s="15"/>
    </row>
    <row r="101" spans="1:7" ht="12.75">
      <c r="A101" s="37"/>
      <c r="B101" s="15"/>
      <c r="C101" s="37"/>
      <c r="D101" s="15"/>
      <c r="E101" s="15"/>
      <c r="F101" s="15"/>
      <c r="G101" s="15"/>
    </row>
    <row r="102" spans="1:7" ht="12.75">
      <c r="A102" s="37"/>
      <c r="B102" s="15"/>
      <c r="C102" s="37"/>
      <c r="D102" s="15"/>
      <c r="E102" s="15"/>
      <c r="F102" s="15"/>
      <c r="G102" s="15"/>
    </row>
    <row r="103" spans="1:7" ht="12.75">
      <c r="A103" s="37"/>
      <c r="B103" s="15"/>
      <c r="C103" s="37"/>
      <c r="D103" s="15"/>
      <c r="E103" s="15"/>
      <c r="F103" s="15"/>
      <c r="G103" s="15"/>
    </row>
    <row r="104" spans="1:7" ht="12.75">
      <c r="A104" s="37"/>
      <c r="B104" s="15"/>
      <c r="C104" s="37"/>
      <c r="D104" s="15"/>
      <c r="E104" s="15"/>
      <c r="F104" s="15"/>
      <c r="G104" s="15"/>
    </row>
    <row r="105" spans="1:7" ht="12.75">
      <c r="A105" s="37"/>
      <c r="B105" s="15"/>
      <c r="C105" s="37"/>
      <c r="D105" s="15"/>
      <c r="E105" s="15"/>
      <c r="F105" s="15"/>
      <c r="G105" s="15"/>
    </row>
    <row r="106" spans="1:7" ht="12.75">
      <c r="A106" s="37"/>
      <c r="B106" s="15"/>
      <c r="C106" s="37"/>
      <c r="D106" s="15"/>
      <c r="E106" s="15"/>
      <c r="F106" s="15"/>
      <c r="G106" s="15"/>
    </row>
    <row r="107" spans="1:7" ht="12.75">
      <c r="A107" s="37"/>
      <c r="B107" s="15"/>
      <c r="C107" s="37"/>
      <c r="D107" s="15"/>
      <c r="E107" s="15"/>
      <c r="F107" s="15"/>
      <c r="G107" s="15"/>
    </row>
    <row r="108" spans="1:7" ht="12.75">
      <c r="A108" s="37"/>
      <c r="B108" s="15"/>
      <c r="C108" s="37"/>
      <c r="D108" s="15"/>
      <c r="E108" s="15"/>
      <c r="F108" s="15"/>
      <c r="G108" s="15"/>
    </row>
    <row r="109" spans="1:7" ht="12.75">
      <c r="A109" s="37"/>
      <c r="B109" s="15"/>
      <c r="C109" s="37"/>
      <c r="D109" s="15"/>
      <c r="E109" s="15"/>
      <c r="F109" s="15"/>
      <c r="G109" s="15"/>
    </row>
    <row r="110" spans="1:7" ht="12.75">
      <c r="A110" s="37"/>
      <c r="B110" s="15"/>
      <c r="C110" s="37"/>
      <c r="D110" s="15"/>
      <c r="E110" s="15"/>
      <c r="F110" s="15"/>
      <c r="G110" s="15"/>
    </row>
    <row r="111" spans="1:7" ht="12.75">
      <c r="A111" s="37"/>
      <c r="B111" s="15"/>
      <c r="C111" s="37"/>
      <c r="D111" s="15"/>
      <c r="E111" s="15"/>
      <c r="F111" s="15"/>
      <c r="G111" s="15"/>
    </row>
    <row r="112" spans="1:7" ht="12.75">
      <c r="A112" s="37"/>
      <c r="B112" s="15"/>
      <c r="C112" s="37"/>
      <c r="D112" s="15"/>
      <c r="E112" s="15"/>
      <c r="F112" s="15"/>
      <c r="G112" s="15"/>
    </row>
    <row r="113" spans="1:7" ht="12.75">
      <c r="A113" s="37"/>
      <c r="B113" s="15"/>
      <c r="C113" s="37"/>
      <c r="D113" s="15"/>
      <c r="E113" s="15"/>
      <c r="F113" s="15"/>
      <c r="G113" s="15"/>
    </row>
    <row r="114" spans="1:7" ht="12.75">
      <c r="A114" s="37"/>
      <c r="B114" s="15"/>
      <c r="C114" s="37"/>
      <c r="D114" s="15"/>
      <c r="E114" s="15"/>
      <c r="F114" s="15"/>
      <c r="G114" s="15"/>
    </row>
    <row r="115" spans="1:7" ht="12.75">
      <c r="A115" s="37"/>
      <c r="B115" s="15"/>
      <c r="C115" s="37"/>
      <c r="D115" s="15"/>
      <c r="E115" s="15"/>
      <c r="F115" s="15"/>
      <c r="G115" s="15"/>
    </row>
    <row r="116" spans="1:7" ht="12.75">
      <c r="A116" s="37"/>
      <c r="B116" s="15"/>
      <c r="C116" s="37"/>
      <c r="D116" s="15"/>
      <c r="E116" s="15"/>
      <c r="F116" s="15"/>
      <c r="G116" s="15"/>
    </row>
    <row r="117" spans="1:7" ht="12.75">
      <c r="A117" s="37"/>
      <c r="B117" s="15"/>
      <c r="C117" s="37"/>
      <c r="D117" s="15"/>
      <c r="E117" s="15"/>
      <c r="F117" s="15"/>
      <c r="G117" s="15"/>
    </row>
    <row r="118" spans="1:7" ht="12.75">
      <c r="A118" s="37"/>
      <c r="B118" s="15"/>
      <c r="C118" s="37"/>
      <c r="D118" s="15"/>
      <c r="E118" s="15"/>
      <c r="F118" s="15"/>
      <c r="G118" s="15"/>
    </row>
    <row r="119" spans="1:7" ht="12.75">
      <c r="A119" s="37"/>
      <c r="B119" s="15"/>
      <c r="C119" s="37"/>
      <c r="D119" s="15"/>
      <c r="E119" s="15"/>
      <c r="F119" s="15"/>
      <c r="G119" s="15"/>
    </row>
    <row r="120" spans="1:7" ht="12.75">
      <c r="A120" s="37"/>
      <c r="B120" s="15"/>
      <c r="C120" s="37"/>
      <c r="D120" s="15"/>
      <c r="E120" s="15"/>
      <c r="F120" s="15"/>
      <c r="G120" s="15"/>
    </row>
    <row r="121" spans="1:7" ht="12.75">
      <c r="A121" s="37"/>
      <c r="B121" s="15"/>
      <c r="C121" s="37"/>
      <c r="D121" s="15"/>
      <c r="E121" s="15"/>
      <c r="F121" s="15"/>
      <c r="G121" s="15"/>
    </row>
    <row r="122" spans="1:7" ht="12.75">
      <c r="A122" s="37"/>
      <c r="B122" s="15"/>
      <c r="C122" s="37"/>
      <c r="D122" s="15"/>
      <c r="E122" s="15"/>
      <c r="F122" s="15"/>
      <c r="G122" s="15"/>
    </row>
    <row r="123" spans="1:7" ht="12.75">
      <c r="A123" s="37"/>
      <c r="B123" s="15"/>
      <c r="C123" s="37"/>
      <c r="D123" s="15"/>
      <c r="E123" s="15"/>
      <c r="F123" s="15"/>
      <c r="G123" s="15"/>
    </row>
    <row r="124" spans="1:7" ht="12.75">
      <c r="A124" s="37"/>
      <c r="B124" s="15"/>
      <c r="C124" s="37"/>
      <c r="D124" s="15"/>
      <c r="E124" s="15"/>
      <c r="F124" s="15"/>
      <c r="G124" s="15"/>
    </row>
    <row r="125" spans="1:7" ht="12.75">
      <c r="A125" s="37"/>
      <c r="B125" s="15"/>
      <c r="C125" s="37"/>
      <c r="D125" s="15"/>
      <c r="E125" s="15"/>
      <c r="F125" s="15"/>
      <c r="G125" s="15"/>
    </row>
    <row r="126" spans="1:7" ht="12.75">
      <c r="A126" s="37"/>
      <c r="B126" s="15"/>
      <c r="C126" s="37"/>
      <c r="D126" s="15"/>
      <c r="E126" s="15"/>
      <c r="F126" s="15"/>
      <c r="G126" s="15"/>
    </row>
    <row r="127" spans="1:7" ht="12.75">
      <c r="A127" s="37"/>
      <c r="B127" s="15"/>
      <c r="C127" s="37"/>
      <c r="D127" s="15"/>
      <c r="E127" s="15"/>
      <c r="F127" s="15"/>
      <c r="G127" s="15"/>
    </row>
    <row r="128" spans="1:7" ht="12.75">
      <c r="A128" s="37"/>
      <c r="B128" s="15"/>
      <c r="C128" s="37"/>
      <c r="D128" s="15"/>
      <c r="E128" s="15"/>
      <c r="F128" s="15"/>
      <c r="G128" s="15"/>
    </row>
    <row r="129" spans="1:7" ht="12.75">
      <c r="A129" s="37"/>
      <c r="B129" s="15"/>
      <c r="C129" s="37"/>
      <c r="D129" s="15"/>
      <c r="E129" s="15"/>
      <c r="F129" s="15"/>
      <c r="G129" s="15"/>
    </row>
    <row r="130" spans="1:7" ht="12.75">
      <c r="A130" s="37"/>
      <c r="B130" s="15"/>
      <c r="C130" s="37"/>
      <c r="D130" s="15"/>
      <c r="E130" s="15"/>
      <c r="F130" s="15"/>
      <c r="G130" s="15"/>
    </row>
    <row r="131" spans="1:7" ht="12.75">
      <c r="A131" s="37"/>
      <c r="B131" s="15"/>
      <c r="C131" s="37"/>
      <c r="D131" s="15"/>
      <c r="E131" s="15"/>
      <c r="F131" s="15"/>
      <c r="G131" s="15"/>
    </row>
    <row r="132" spans="1:7" ht="12.75">
      <c r="A132" s="37"/>
      <c r="B132" s="15"/>
      <c r="C132" s="37"/>
      <c r="D132" s="15"/>
      <c r="E132" s="15"/>
      <c r="F132" s="15"/>
      <c r="G132" s="15"/>
    </row>
    <row r="133" spans="1:7" ht="12.75">
      <c r="A133" s="37"/>
      <c r="B133" s="15"/>
      <c r="C133" s="37"/>
      <c r="D133" s="15"/>
      <c r="E133" s="15"/>
      <c r="F133" s="15"/>
      <c r="G133" s="15"/>
    </row>
    <row r="134" spans="1:7" ht="12.75">
      <c r="A134" s="37"/>
      <c r="B134" s="15"/>
      <c r="C134" s="37"/>
      <c r="D134" s="15"/>
      <c r="E134" s="15"/>
      <c r="F134" s="15"/>
      <c r="G134" s="15"/>
    </row>
    <row r="135" spans="1:7" ht="12.75">
      <c r="A135" s="37"/>
      <c r="B135" s="15"/>
      <c r="C135" s="37"/>
      <c r="D135" s="15"/>
      <c r="E135" s="15"/>
      <c r="F135" s="15"/>
      <c r="G135" s="15"/>
    </row>
    <row r="136" spans="1:7" ht="12.75">
      <c r="A136" s="37"/>
      <c r="B136" s="15"/>
      <c r="C136" s="37"/>
      <c r="D136" s="15"/>
      <c r="E136" s="15"/>
      <c r="F136" s="15"/>
      <c r="G136" s="15"/>
    </row>
    <row r="137" spans="1:7" ht="12.75">
      <c r="A137" s="37"/>
      <c r="B137" s="15"/>
      <c r="C137" s="37"/>
      <c r="D137" s="15"/>
      <c r="E137" s="15"/>
      <c r="F137" s="15"/>
      <c r="G137" s="15"/>
    </row>
    <row r="138" spans="1:7" ht="12.75">
      <c r="A138" s="37"/>
      <c r="B138" s="15"/>
      <c r="C138" s="37"/>
      <c r="D138" s="15"/>
      <c r="E138" s="15"/>
      <c r="F138" s="15"/>
      <c r="G138" s="15"/>
    </row>
    <row r="139" spans="1:7" ht="12.75">
      <c r="A139" s="37"/>
      <c r="B139" s="15"/>
      <c r="C139" s="37"/>
      <c r="D139" s="15"/>
      <c r="E139" s="15"/>
      <c r="F139" s="15"/>
      <c r="G139" s="15"/>
    </row>
    <row r="140" spans="1:7" ht="12.75">
      <c r="A140" s="37"/>
      <c r="B140" s="15"/>
      <c r="C140" s="37"/>
      <c r="D140" s="15"/>
      <c r="E140" s="15"/>
      <c r="F140" s="15"/>
      <c r="G140" s="15"/>
    </row>
    <row r="141" spans="1:7" ht="12.75">
      <c r="A141" s="37"/>
      <c r="B141" s="15"/>
      <c r="C141" s="37"/>
      <c r="D141" s="15"/>
      <c r="E141" s="15"/>
      <c r="F141" s="15"/>
      <c r="G141" s="15"/>
    </row>
    <row r="142" spans="1:7" ht="12.75">
      <c r="A142" s="37"/>
      <c r="B142" s="15"/>
      <c r="C142" s="37"/>
      <c r="D142" s="15"/>
      <c r="E142" s="15"/>
      <c r="F142" s="15"/>
      <c r="G142" s="15"/>
    </row>
    <row r="143" spans="1:7" ht="12.75">
      <c r="A143" s="37"/>
      <c r="B143" s="15"/>
      <c r="C143" s="37"/>
      <c r="D143" s="15"/>
      <c r="E143" s="15"/>
      <c r="F143" s="15"/>
      <c r="G143" s="15"/>
    </row>
    <row r="144" spans="1:7" ht="12.75">
      <c r="A144" s="37"/>
      <c r="B144" s="15"/>
      <c r="C144" s="37"/>
      <c r="D144" s="15"/>
      <c r="E144" s="15"/>
      <c r="F144" s="15"/>
      <c r="G144" s="15"/>
    </row>
    <row r="145" spans="1:7" ht="12.75">
      <c r="A145" s="37"/>
      <c r="B145" s="15"/>
      <c r="C145" s="37"/>
      <c r="D145" s="15"/>
      <c r="E145" s="15"/>
      <c r="F145" s="15"/>
      <c r="G145" s="15"/>
    </row>
    <row r="146" spans="1:7" ht="12.75">
      <c r="A146" s="37"/>
      <c r="B146" s="15"/>
      <c r="C146" s="37"/>
      <c r="D146" s="15"/>
      <c r="E146" s="15"/>
      <c r="F146" s="15"/>
      <c r="G146" s="15"/>
    </row>
    <row r="147" spans="1:7" ht="12.75">
      <c r="A147" s="37"/>
      <c r="B147" s="15"/>
      <c r="C147" s="37"/>
      <c r="D147" s="15"/>
      <c r="E147" s="15"/>
      <c r="F147" s="15"/>
      <c r="G147" s="15"/>
    </row>
    <row r="148" spans="1:7" ht="12.75">
      <c r="A148" s="37"/>
      <c r="B148" s="15"/>
      <c r="C148" s="37"/>
      <c r="D148" s="15"/>
      <c r="E148" s="15"/>
      <c r="F148" s="15"/>
      <c r="G148" s="15"/>
    </row>
    <row r="149" spans="1:7" ht="12.75">
      <c r="A149" s="37"/>
      <c r="B149" s="15"/>
      <c r="C149" s="37"/>
      <c r="D149" s="15"/>
      <c r="E149" s="15"/>
      <c r="F149" s="15"/>
      <c r="G149" s="15"/>
    </row>
    <row r="150" spans="1:7" ht="12.75">
      <c r="A150" s="37"/>
      <c r="B150" s="15"/>
      <c r="C150" s="37"/>
      <c r="D150" s="15"/>
      <c r="E150" s="15"/>
      <c r="F150" s="15"/>
      <c r="G150" s="15"/>
    </row>
    <row r="151" spans="1:7" ht="12.75">
      <c r="A151" s="37"/>
      <c r="B151" s="15"/>
      <c r="C151" s="37"/>
      <c r="D151" s="15"/>
      <c r="E151" s="15"/>
      <c r="F151" s="15"/>
      <c r="G151" s="15"/>
    </row>
    <row r="152" spans="1:7" ht="12.75">
      <c r="A152" s="37"/>
      <c r="B152" s="15"/>
      <c r="C152" s="37"/>
      <c r="D152" s="15"/>
      <c r="E152" s="15"/>
      <c r="F152" s="15"/>
      <c r="G152" s="15"/>
    </row>
    <row r="153" spans="1:7" ht="12.75">
      <c r="A153" s="37"/>
      <c r="B153" s="15"/>
      <c r="C153" s="37"/>
      <c r="D153" s="15"/>
      <c r="E153" s="15"/>
      <c r="F153" s="15"/>
      <c r="G153" s="15"/>
    </row>
    <row r="154" spans="1:7" ht="12.75">
      <c r="A154" s="37"/>
      <c r="B154" s="15"/>
      <c r="C154" s="37"/>
      <c r="D154" s="15"/>
      <c r="E154" s="15"/>
      <c r="F154" s="15"/>
      <c r="G154" s="15"/>
    </row>
    <row r="155" spans="1:7" ht="12.75">
      <c r="A155" s="37"/>
      <c r="B155" s="15"/>
      <c r="C155" s="37"/>
      <c r="D155" s="15"/>
      <c r="E155" s="15"/>
      <c r="F155" s="15"/>
      <c r="G155" s="15"/>
    </row>
    <row r="156" spans="1:7" ht="12.75">
      <c r="A156" s="37"/>
      <c r="B156" s="15"/>
      <c r="C156" s="37"/>
      <c r="D156" s="15"/>
      <c r="E156" s="15"/>
      <c r="F156" s="15"/>
      <c r="G156" s="15"/>
    </row>
    <row r="157" spans="1:7" ht="12.75">
      <c r="A157" s="37"/>
      <c r="B157" s="15"/>
      <c r="C157" s="37"/>
      <c r="D157" s="15"/>
      <c r="E157" s="15"/>
      <c r="F157" s="15"/>
      <c r="G157" s="15"/>
    </row>
    <row r="158" spans="1:7" ht="12.75">
      <c r="A158" s="37"/>
      <c r="B158" s="15"/>
      <c r="C158" s="37"/>
      <c r="D158" s="15"/>
      <c r="E158" s="15"/>
      <c r="F158" s="15"/>
      <c r="G158" s="15"/>
    </row>
    <row r="159" spans="1:7" ht="12.75">
      <c r="A159" s="37"/>
      <c r="B159" s="15"/>
      <c r="C159" s="37"/>
      <c r="D159" s="15"/>
      <c r="E159" s="15"/>
      <c r="F159" s="15"/>
      <c r="G159" s="15"/>
    </row>
    <row r="160" spans="1:7" ht="12.75">
      <c r="A160" s="37"/>
      <c r="B160" s="15"/>
      <c r="C160" s="37"/>
      <c r="D160" s="15"/>
      <c r="E160" s="15"/>
      <c r="F160" s="15"/>
      <c r="G160" s="15"/>
    </row>
    <row r="161" spans="1:7" ht="12.75">
      <c r="A161" s="37"/>
      <c r="B161" s="15"/>
      <c r="C161" s="37"/>
      <c r="D161" s="15"/>
      <c r="E161" s="15"/>
      <c r="F161" s="15"/>
      <c r="G161" s="15"/>
    </row>
    <row r="162" spans="1:7" ht="12.75">
      <c r="A162" s="37"/>
      <c r="B162" s="15"/>
      <c r="C162" s="37"/>
      <c r="D162" s="15"/>
      <c r="E162" s="15"/>
      <c r="F162" s="15"/>
      <c r="G162" s="15"/>
    </row>
    <row r="163" spans="1:7" ht="12.75">
      <c r="A163" s="37"/>
      <c r="B163" s="15"/>
      <c r="C163" s="37"/>
      <c r="D163" s="15"/>
      <c r="E163" s="15"/>
      <c r="F163" s="15"/>
      <c r="G163" s="15"/>
    </row>
    <row r="164" spans="1:7" ht="12.75">
      <c r="A164" s="37"/>
      <c r="B164" s="15"/>
      <c r="C164" s="37"/>
      <c r="D164" s="15"/>
      <c r="E164" s="15"/>
      <c r="F164" s="15"/>
      <c r="G164" s="15"/>
    </row>
    <row r="165" spans="1:7" ht="12.75">
      <c r="A165" s="37"/>
      <c r="B165" s="15"/>
      <c r="C165" s="37"/>
      <c r="D165" s="15"/>
      <c r="E165" s="15"/>
      <c r="F165" s="15"/>
      <c r="G165" s="15"/>
    </row>
    <row r="166" spans="1:7" ht="12.75">
      <c r="A166" s="37"/>
      <c r="B166" s="15"/>
      <c r="C166" s="37"/>
      <c r="D166" s="15"/>
      <c r="E166" s="15"/>
      <c r="F166" s="15"/>
      <c r="G166" s="15"/>
    </row>
    <row r="167" spans="1:7" ht="12.75">
      <c r="A167" s="37"/>
      <c r="B167" s="15"/>
      <c r="C167" s="37"/>
      <c r="D167" s="15"/>
      <c r="E167" s="15"/>
      <c r="F167" s="15"/>
      <c r="G167" s="15"/>
    </row>
    <row r="168" spans="1:7" ht="12.75">
      <c r="A168" s="37"/>
      <c r="B168" s="15"/>
      <c r="C168" s="37"/>
      <c r="D168" s="15"/>
      <c r="E168" s="15"/>
      <c r="F168" s="15"/>
      <c r="G168" s="15"/>
    </row>
    <row r="169" spans="1:7" ht="12.75">
      <c r="A169" s="37"/>
      <c r="B169" s="15"/>
      <c r="C169" s="37"/>
      <c r="D169" s="15"/>
      <c r="E169" s="15"/>
      <c r="F169" s="15"/>
      <c r="G169" s="15"/>
    </row>
    <row r="170" spans="1:7" ht="12.75">
      <c r="A170" s="37"/>
      <c r="B170" s="15"/>
      <c r="C170" s="37"/>
      <c r="D170" s="15"/>
      <c r="E170" s="15"/>
      <c r="F170" s="15"/>
      <c r="G170" s="15"/>
    </row>
    <row r="171" spans="1:7" ht="12.75">
      <c r="A171" s="37"/>
      <c r="B171" s="15"/>
      <c r="C171" s="37"/>
      <c r="D171" s="15"/>
      <c r="E171" s="15"/>
      <c r="F171" s="15"/>
      <c r="G171" s="15"/>
    </row>
    <row r="172" spans="1:7" ht="12.75">
      <c r="A172" s="37"/>
      <c r="B172" s="15"/>
      <c r="C172" s="37"/>
      <c r="D172" s="15"/>
      <c r="E172" s="15"/>
      <c r="F172" s="15"/>
      <c r="G172" s="15"/>
    </row>
    <row r="173" spans="1:7" ht="12.75">
      <c r="A173" s="37"/>
      <c r="B173" s="15"/>
      <c r="C173" s="37"/>
      <c r="D173" s="15"/>
      <c r="E173" s="15"/>
      <c r="F173" s="15"/>
      <c r="G173" s="15"/>
    </row>
    <row r="174" spans="1:7" ht="12.75">
      <c r="A174" s="37"/>
      <c r="B174" s="15"/>
      <c r="C174" s="37"/>
      <c r="D174" s="15"/>
      <c r="E174" s="15"/>
      <c r="F174" s="15"/>
      <c r="G174" s="15"/>
    </row>
    <row r="175" spans="1:7" ht="12.75">
      <c r="A175" s="37"/>
      <c r="B175" s="15"/>
      <c r="C175" s="37"/>
      <c r="D175" s="15"/>
      <c r="E175" s="15"/>
      <c r="F175" s="15"/>
      <c r="G175" s="15"/>
    </row>
    <row r="176" spans="1:7" ht="12.75">
      <c r="A176" s="37"/>
      <c r="B176" s="15"/>
      <c r="C176" s="37"/>
      <c r="D176" s="15"/>
      <c r="E176" s="15"/>
      <c r="F176" s="15"/>
      <c r="G176" s="15"/>
    </row>
    <row r="177" spans="1:7" ht="12.75">
      <c r="A177" s="37"/>
      <c r="B177" s="15"/>
      <c r="C177" s="37"/>
      <c r="D177" s="15"/>
      <c r="E177" s="15"/>
      <c r="F177" s="15"/>
      <c r="G177" s="15"/>
    </row>
    <row r="178" spans="1:7" ht="12.75">
      <c r="A178" s="37"/>
      <c r="B178" s="15"/>
      <c r="C178" s="37"/>
      <c r="D178" s="15"/>
      <c r="E178" s="15"/>
      <c r="F178" s="15"/>
      <c r="G178" s="15"/>
    </row>
    <row r="179" spans="1:7" ht="12.75">
      <c r="A179" s="37"/>
      <c r="B179" s="15"/>
      <c r="C179" s="37"/>
      <c r="D179" s="15"/>
      <c r="E179" s="15"/>
      <c r="F179" s="15"/>
      <c r="G179" s="15"/>
    </row>
    <row r="180" spans="1:7" ht="12.75">
      <c r="A180" s="37"/>
      <c r="B180" s="15"/>
      <c r="C180" s="37"/>
      <c r="D180" s="15"/>
      <c r="E180" s="15"/>
      <c r="F180" s="15"/>
      <c r="G180" s="15"/>
    </row>
    <row r="181" spans="1:7" ht="12.75">
      <c r="A181" s="37"/>
      <c r="B181" s="15"/>
      <c r="C181" s="37"/>
      <c r="D181" s="15"/>
      <c r="E181" s="15"/>
      <c r="F181" s="15"/>
      <c r="G181" s="15"/>
    </row>
    <row r="182" spans="1:7" ht="12.75">
      <c r="A182" s="37"/>
      <c r="B182" s="15"/>
      <c r="C182" s="37"/>
      <c r="D182" s="15"/>
      <c r="E182" s="15"/>
      <c r="F182" s="15"/>
      <c r="G182" s="15"/>
    </row>
    <row r="183" spans="1:7" ht="12.75">
      <c r="A183" s="37"/>
      <c r="B183" s="15"/>
      <c r="C183" s="37"/>
      <c r="D183" s="15"/>
      <c r="E183" s="15"/>
      <c r="F183" s="15"/>
      <c r="G183" s="15"/>
    </row>
    <row r="184" spans="1:7" ht="12.75">
      <c r="A184" s="37"/>
      <c r="B184" s="15"/>
      <c r="C184" s="37"/>
      <c r="D184" s="15"/>
      <c r="E184" s="15"/>
      <c r="F184" s="15"/>
      <c r="G184" s="15"/>
    </row>
    <row r="185" spans="1:7" ht="12.75">
      <c r="A185" s="37"/>
      <c r="B185" s="15"/>
      <c r="C185" s="37"/>
      <c r="D185" s="15"/>
      <c r="E185" s="15"/>
      <c r="F185" s="15"/>
      <c r="G185" s="15"/>
    </row>
    <row r="186" spans="1:7" ht="12.75">
      <c r="A186" s="37"/>
      <c r="B186" s="15"/>
      <c r="C186" s="37"/>
      <c r="D186" s="15"/>
      <c r="E186" s="15"/>
      <c r="F186" s="15"/>
      <c r="G186" s="15"/>
    </row>
    <row r="187" spans="1:7" ht="12.75">
      <c r="A187" s="37"/>
      <c r="B187" s="15"/>
      <c r="C187" s="37"/>
      <c r="D187" s="15"/>
      <c r="E187" s="15"/>
      <c r="F187" s="15"/>
      <c r="G187" s="15"/>
    </row>
    <row r="188" spans="1:7" ht="12.75">
      <c r="A188" s="37"/>
      <c r="B188" s="15"/>
      <c r="C188" s="37"/>
      <c r="D188" s="15"/>
      <c r="E188" s="15"/>
      <c r="F188" s="15"/>
      <c r="G188" s="15"/>
    </row>
    <row r="189" spans="1:7" ht="12.75">
      <c r="A189" s="37"/>
      <c r="B189" s="15"/>
      <c r="C189" s="37"/>
      <c r="D189" s="15"/>
      <c r="E189" s="15"/>
      <c r="F189" s="15"/>
      <c r="G189" s="15"/>
    </row>
    <row r="190" spans="1:7" ht="12.75">
      <c r="A190" s="37"/>
      <c r="B190" s="15"/>
      <c r="C190" s="37"/>
      <c r="D190" s="15"/>
      <c r="E190" s="15"/>
      <c r="F190" s="15"/>
      <c r="G190" s="15"/>
    </row>
    <row r="191" spans="1:7" ht="12.75">
      <c r="A191" s="37"/>
      <c r="B191" s="15"/>
      <c r="C191" s="37"/>
      <c r="D191" s="15"/>
      <c r="E191" s="15"/>
      <c r="F191" s="15"/>
      <c r="G191" s="15"/>
    </row>
  </sheetData>
  <sheetProtection password="F0FC" sheet="1" selectLockedCells="1"/>
  <mergeCells count="3">
    <mergeCell ref="A30:C30"/>
    <mergeCell ref="E30:G30"/>
    <mergeCell ref="A10:G10"/>
  </mergeCells>
  <dataValidations count="1">
    <dataValidation type="whole" operator="greaterThanOrEqual" allowBlank="1" showInputMessage="1" showErrorMessage="1" promptTitle="¡Atención!" prompt="Solo es posible ingresar cantidades mayores a 1" errorTitle="Cantidad Erronea" error="Esta intentando ingresar un número de acciones incorrectas." sqref="E14:E23">
      <formula1>1</formula1>
    </dataValidation>
  </dataValidations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3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6.00390625" style="0" bestFit="1" customWidth="1"/>
    <col min="2" max="2" width="21.57421875" style="0" customWidth="1"/>
    <col min="3" max="3" width="8.28125" style="18" bestFit="1" customWidth="1"/>
    <col min="4" max="4" width="12.00390625" style="0" bestFit="1" customWidth="1"/>
    <col min="5" max="6" width="9.140625" style="0" customWidth="1"/>
    <col min="7" max="7" width="14.28125" style="0" customWidth="1"/>
    <col min="8" max="8" width="12.140625" style="0" customWidth="1"/>
  </cols>
  <sheetData>
    <row r="1" spans="1:10" ht="15.75">
      <c r="A1" s="202" t="s">
        <v>10</v>
      </c>
      <c r="B1" s="203" t="s">
        <v>268</v>
      </c>
      <c r="C1" s="204" t="s">
        <v>11</v>
      </c>
      <c r="D1" s="202" t="s">
        <v>254</v>
      </c>
      <c r="E1" s="23"/>
      <c r="F1" s="23"/>
      <c r="G1" s="4" t="s">
        <v>564</v>
      </c>
      <c r="H1" s="23"/>
      <c r="I1" s="23"/>
      <c r="J1" s="23"/>
    </row>
    <row r="2" spans="1:10" ht="15.75" thickBot="1">
      <c r="A2" s="1" t="s">
        <v>396</v>
      </c>
      <c r="B2" s="1" t="s">
        <v>34</v>
      </c>
      <c r="C2" s="17">
        <v>2</v>
      </c>
      <c r="D2" s="12">
        <v>8065</v>
      </c>
      <c r="E2" s="23"/>
      <c r="F2" s="23"/>
      <c r="G2" s="23"/>
      <c r="H2" s="23"/>
      <c r="I2" s="23"/>
      <c r="J2" s="23"/>
    </row>
    <row r="3" spans="1:10" ht="16.5" thickBot="1">
      <c r="A3" s="1" t="s">
        <v>570</v>
      </c>
      <c r="B3" s="1">
        <v>443201108</v>
      </c>
      <c r="C3" s="17">
        <v>1</v>
      </c>
      <c r="D3" s="12">
        <v>8007</v>
      </c>
      <c r="E3" s="23"/>
      <c r="F3" s="23"/>
      <c r="G3" s="224" t="s">
        <v>0</v>
      </c>
      <c r="H3" s="225"/>
      <c r="I3" s="23"/>
      <c r="J3" s="23"/>
    </row>
    <row r="4" spans="1:10" ht="15.75" thickBot="1">
      <c r="A4" s="1" t="s">
        <v>29</v>
      </c>
      <c r="B4" s="1" t="s">
        <v>213</v>
      </c>
      <c r="C4" s="17">
        <v>4</v>
      </c>
      <c r="D4" s="12">
        <v>8036</v>
      </c>
      <c r="E4" s="23"/>
      <c r="F4" s="23"/>
      <c r="G4" s="226" t="s">
        <v>1</v>
      </c>
      <c r="H4" s="227"/>
      <c r="I4" s="23"/>
      <c r="J4" s="23"/>
    </row>
    <row r="5" spans="1:10" ht="15.75" thickBot="1">
      <c r="A5" s="1" t="s">
        <v>271</v>
      </c>
      <c r="B5" s="1" t="s">
        <v>272</v>
      </c>
      <c r="C5" s="17">
        <v>1</v>
      </c>
      <c r="D5" s="12">
        <v>8365</v>
      </c>
      <c r="E5" s="23"/>
      <c r="F5" s="23"/>
      <c r="G5" s="23"/>
      <c r="H5" s="23"/>
      <c r="I5" s="23"/>
      <c r="J5" s="23"/>
    </row>
    <row r="6" spans="1:10" ht="15.75" thickBot="1">
      <c r="A6" s="1" t="s">
        <v>407</v>
      </c>
      <c r="B6" s="20" t="s">
        <v>408</v>
      </c>
      <c r="C6" s="17">
        <v>1</v>
      </c>
      <c r="D6" s="12">
        <v>8242</v>
      </c>
      <c r="E6" s="23"/>
      <c r="F6" s="23"/>
      <c r="G6" s="220" t="s">
        <v>141</v>
      </c>
      <c r="H6" s="205"/>
      <c r="I6" s="23"/>
      <c r="J6" s="23"/>
    </row>
    <row r="7" spans="1:10" ht="15">
      <c r="A7" s="1" t="s">
        <v>328</v>
      </c>
      <c r="B7" s="1" t="s">
        <v>336</v>
      </c>
      <c r="C7" s="17">
        <v>3</v>
      </c>
      <c r="D7" s="12">
        <v>8416</v>
      </c>
      <c r="E7" s="23"/>
      <c r="F7" s="23"/>
      <c r="G7" s="23"/>
      <c r="H7" s="23"/>
      <c r="I7" s="23"/>
      <c r="J7" s="23"/>
    </row>
    <row r="8" spans="1:10" ht="15">
      <c r="A8" s="1" t="s">
        <v>229</v>
      </c>
      <c r="B8" s="1" t="s">
        <v>230</v>
      </c>
      <c r="C8" s="17">
        <v>1</v>
      </c>
      <c r="D8" s="12">
        <v>8268</v>
      </c>
      <c r="E8" s="23"/>
      <c r="F8" s="23"/>
      <c r="G8" s="23"/>
      <c r="H8" s="23"/>
      <c r="I8" s="23"/>
      <c r="J8" s="23"/>
    </row>
    <row r="9" spans="1:10" ht="15.75" thickBot="1">
      <c r="A9" s="1" t="s">
        <v>267</v>
      </c>
      <c r="B9" s="1" t="s">
        <v>377</v>
      </c>
      <c r="C9" s="17">
        <v>5</v>
      </c>
      <c r="D9" s="12">
        <v>8009</v>
      </c>
      <c r="E9" s="23"/>
      <c r="F9" s="23"/>
      <c r="G9" s="206"/>
      <c r="H9" s="23"/>
      <c r="I9" s="23"/>
      <c r="J9" s="23"/>
    </row>
    <row r="10" spans="1:10" ht="15.75" thickBot="1">
      <c r="A10" s="1" t="s">
        <v>35</v>
      </c>
      <c r="B10" s="1" t="s">
        <v>378</v>
      </c>
      <c r="C10" s="17">
        <v>5</v>
      </c>
      <c r="D10" s="12" t="s">
        <v>147</v>
      </c>
      <c r="E10" s="23"/>
      <c r="F10" s="23"/>
      <c r="G10" s="218" t="s">
        <v>143</v>
      </c>
      <c r="H10" s="207" t="s">
        <v>142</v>
      </c>
      <c r="I10" s="208">
        <f>Issuances!G24</f>
        <v>0</v>
      </c>
      <c r="J10" s="23"/>
    </row>
    <row r="11" spans="1:10" ht="15.75" thickBot="1">
      <c r="A11" s="1" t="s">
        <v>36</v>
      </c>
      <c r="B11" s="1" t="s">
        <v>37</v>
      </c>
      <c r="C11" s="17">
        <v>5</v>
      </c>
      <c r="D11" s="12" t="s">
        <v>149</v>
      </c>
      <c r="E11" s="23"/>
      <c r="F11" s="23"/>
      <c r="G11" s="23"/>
      <c r="H11" s="216" t="s">
        <v>211</v>
      </c>
      <c r="I11" s="217">
        <f>Cancellations!G24</f>
        <v>0</v>
      </c>
      <c r="J11" s="23"/>
    </row>
    <row r="12" spans="1:10" ht="15.75" thickBot="1">
      <c r="A12" s="1" t="s">
        <v>38</v>
      </c>
      <c r="B12" s="1" t="s">
        <v>39</v>
      </c>
      <c r="C12" s="17">
        <v>3</v>
      </c>
      <c r="D12" s="12" t="s">
        <v>144</v>
      </c>
      <c r="E12" s="23"/>
      <c r="F12" s="23"/>
      <c r="G12" s="23"/>
      <c r="H12" s="219" t="s">
        <v>138</v>
      </c>
      <c r="I12" s="207">
        <f>SUM(I10:I11)</f>
        <v>0</v>
      </c>
      <c r="J12" s="23"/>
    </row>
    <row r="13" spans="1:10" ht="15">
      <c r="A13" s="1" t="s">
        <v>363</v>
      </c>
      <c r="B13" s="1" t="s">
        <v>354</v>
      </c>
      <c r="C13" s="17">
        <v>10</v>
      </c>
      <c r="D13" s="12">
        <v>8445</v>
      </c>
      <c r="E13" s="23"/>
      <c r="F13" s="23"/>
      <c r="G13" s="23"/>
      <c r="H13" s="23"/>
      <c r="I13" s="23"/>
      <c r="J13" s="23"/>
    </row>
    <row r="14" spans="1:10" ht="15">
      <c r="A14" s="1" t="s">
        <v>40</v>
      </c>
      <c r="B14" s="1" t="s">
        <v>41</v>
      </c>
      <c r="C14" s="17">
        <v>5</v>
      </c>
      <c r="D14" s="12" t="s">
        <v>148</v>
      </c>
      <c r="E14" s="23"/>
      <c r="F14" s="23"/>
      <c r="G14" s="23"/>
      <c r="H14" s="23"/>
      <c r="I14" s="23"/>
      <c r="J14" s="23"/>
    </row>
    <row r="15" spans="1:10" ht="15">
      <c r="A15" s="1" t="s">
        <v>270</v>
      </c>
      <c r="B15" s="1" t="s">
        <v>269</v>
      </c>
      <c r="C15" s="17">
        <v>3</v>
      </c>
      <c r="D15" s="12">
        <v>8177</v>
      </c>
      <c r="E15" s="23"/>
      <c r="F15" s="23"/>
      <c r="G15" s="23"/>
      <c r="H15" s="23"/>
      <c r="I15" s="23"/>
      <c r="J15" s="23"/>
    </row>
    <row r="16" spans="1:10" ht="15">
      <c r="A16" s="1" t="s">
        <v>145</v>
      </c>
      <c r="B16" s="1" t="s">
        <v>42</v>
      </c>
      <c r="C16" s="17">
        <v>2</v>
      </c>
      <c r="D16" s="12" t="s">
        <v>146</v>
      </c>
      <c r="E16" s="23"/>
      <c r="F16" s="23"/>
      <c r="G16" s="23"/>
      <c r="H16" s="23"/>
      <c r="I16" s="23"/>
      <c r="J16" s="23"/>
    </row>
    <row r="17" spans="1:10" ht="15">
      <c r="A17" s="1" t="s">
        <v>43</v>
      </c>
      <c r="B17" s="1" t="s">
        <v>44</v>
      </c>
      <c r="C17" s="17">
        <v>3</v>
      </c>
      <c r="D17" s="12" t="s">
        <v>151</v>
      </c>
      <c r="E17" s="23"/>
      <c r="F17" s="23"/>
      <c r="G17" s="23"/>
      <c r="H17" s="23"/>
      <c r="I17" s="23"/>
      <c r="J17" s="23"/>
    </row>
    <row r="18" spans="1:10" ht="15">
      <c r="A18" s="1" t="s">
        <v>296</v>
      </c>
      <c r="B18" s="20" t="s">
        <v>415</v>
      </c>
      <c r="C18" s="17">
        <v>1</v>
      </c>
      <c r="D18" s="12" t="s">
        <v>155</v>
      </c>
      <c r="E18" s="23"/>
      <c r="F18" s="23"/>
      <c r="G18" s="23"/>
      <c r="H18" s="23"/>
      <c r="I18" s="23"/>
      <c r="J18" s="23"/>
    </row>
    <row r="19" spans="1:10" ht="15">
      <c r="A19" s="1" t="s">
        <v>562</v>
      </c>
      <c r="B19" s="1" t="s">
        <v>563</v>
      </c>
      <c r="C19" s="17">
        <v>1</v>
      </c>
      <c r="D19" s="12" t="s">
        <v>150</v>
      </c>
      <c r="E19" s="23"/>
      <c r="F19" s="23"/>
      <c r="G19" s="23"/>
      <c r="H19" s="23"/>
      <c r="I19" s="23"/>
      <c r="J19" s="23"/>
    </row>
    <row r="20" spans="1:10" ht="15">
      <c r="A20" s="1" t="s">
        <v>214</v>
      </c>
      <c r="B20" s="1" t="s">
        <v>215</v>
      </c>
      <c r="C20" s="17">
        <v>2</v>
      </c>
      <c r="D20" s="12" t="s">
        <v>256</v>
      </c>
      <c r="E20" s="23"/>
      <c r="F20" s="23"/>
      <c r="G20" s="23"/>
      <c r="H20" s="23"/>
      <c r="I20" s="23"/>
      <c r="J20" s="23"/>
    </row>
    <row r="21" spans="1:10" ht="15">
      <c r="A21" s="1" t="s">
        <v>345</v>
      </c>
      <c r="B21" s="1" t="s">
        <v>152</v>
      </c>
      <c r="C21" s="17">
        <v>1</v>
      </c>
      <c r="D21" s="12">
        <v>8229</v>
      </c>
      <c r="E21" s="23"/>
      <c r="F21" s="23"/>
      <c r="G21" s="23"/>
      <c r="H21" s="23"/>
      <c r="I21" s="23"/>
      <c r="J21" s="23"/>
    </row>
    <row r="22" spans="1:10" ht="15">
      <c r="A22" s="1" t="s">
        <v>348</v>
      </c>
      <c r="B22" s="20" t="s">
        <v>414</v>
      </c>
      <c r="C22" s="17">
        <v>1</v>
      </c>
      <c r="D22" s="12">
        <v>8431</v>
      </c>
      <c r="E22" s="23"/>
      <c r="F22" s="23"/>
      <c r="G22" s="23"/>
      <c r="H22" s="23"/>
      <c r="I22" s="23"/>
      <c r="J22" s="23"/>
    </row>
    <row r="23" spans="1:10" ht="15">
      <c r="A23" s="1" t="s">
        <v>346</v>
      </c>
      <c r="B23" s="1" t="s">
        <v>347</v>
      </c>
      <c r="C23" s="17">
        <v>1</v>
      </c>
      <c r="D23" s="12">
        <v>8430</v>
      </c>
      <c r="E23" s="23"/>
      <c r="F23" s="23"/>
      <c r="G23" s="23"/>
      <c r="H23" s="23"/>
      <c r="I23" s="23"/>
      <c r="J23" s="23"/>
    </row>
    <row r="24" spans="1:10" ht="15">
      <c r="A24" s="1" t="s">
        <v>234</v>
      </c>
      <c r="B24" s="20" t="s">
        <v>412</v>
      </c>
      <c r="C24" s="17">
        <v>2</v>
      </c>
      <c r="D24" s="12">
        <v>8281</v>
      </c>
      <c r="E24" s="23"/>
      <c r="F24" s="23"/>
      <c r="G24" s="23"/>
      <c r="H24" s="23"/>
      <c r="I24" s="23"/>
      <c r="J24" s="23"/>
    </row>
    <row r="25" spans="1:10" ht="15">
      <c r="A25" s="1" t="s">
        <v>101</v>
      </c>
      <c r="B25" s="20" t="s">
        <v>102</v>
      </c>
      <c r="C25" s="17">
        <v>1</v>
      </c>
      <c r="D25" s="12">
        <v>8183</v>
      </c>
      <c r="E25" s="23"/>
      <c r="F25" s="23"/>
      <c r="G25" s="23"/>
      <c r="H25" s="23"/>
      <c r="I25" s="23"/>
      <c r="J25" s="23"/>
    </row>
    <row r="26" spans="1:10" ht="15">
      <c r="A26" s="1" t="s">
        <v>334</v>
      </c>
      <c r="B26" s="20" t="s">
        <v>224</v>
      </c>
      <c r="C26" s="17">
        <v>1</v>
      </c>
      <c r="D26" s="12">
        <v>8260</v>
      </c>
      <c r="E26" s="23"/>
      <c r="F26" s="23"/>
      <c r="G26" s="23"/>
      <c r="H26" s="23"/>
      <c r="I26" s="23"/>
      <c r="J26" s="23"/>
    </row>
    <row r="27" spans="1:10" ht="15">
      <c r="A27" s="1" t="s">
        <v>397</v>
      </c>
      <c r="B27" s="1" t="s">
        <v>365</v>
      </c>
      <c r="C27" s="17">
        <v>2</v>
      </c>
      <c r="D27" s="12" t="s">
        <v>257</v>
      </c>
      <c r="E27" s="23"/>
      <c r="F27" s="23"/>
      <c r="G27" s="23"/>
      <c r="H27" s="23"/>
      <c r="I27" s="23"/>
      <c r="J27" s="23"/>
    </row>
    <row r="28" spans="1:10" ht="15">
      <c r="A28" s="1" t="s">
        <v>398</v>
      </c>
      <c r="B28" s="1" t="s">
        <v>343</v>
      </c>
      <c r="C28" s="17">
        <v>1</v>
      </c>
      <c r="D28" s="12" t="s">
        <v>258</v>
      </c>
      <c r="E28" s="23"/>
      <c r="F28" s="23"/>
      <c r="G28" s="23"/>
      <c r="H28" s="23"/>
      <c r="I28" s="23"/>
      <c r="J28" s="23"/>
    </row>
    <row r="29" spans="1:10" ht="15">
      <c r="A29" s="1" t="s">
        <v>241</v>
      </c>
      <c r="B29" s="1" t="s">
        <v>251</v>
      </c>
      <c r="C29" s="17">
        <v>1</v>
      </c>
      <c r="D29" s="12">
        <v>8295</v>
      </c>
      <c r="E29" s="23"/>
      <c r="F29" s="23"/>
      <c r="G29" s="23"/>
      <c r="H29" s="23"/>
      <c r="I29" s="23"/>
      <c r="J29" s="23"/>
    </row>
    <row r="30" spans="1:10" ht="15">
      <c r="A30" s="1" t="s">
        <v>12</v>
      </c>
      <c r="B30" s="1" t="s">
        <v>379</v>
      </c>
      <c r="C30" s="17">
        <v>3</v>
      </c>
      <c r="D30" s="12">
        <v>8011</v>
      </c>
      <c r="E30" s="23"/>
      <c r="F30" s="23"/>
      <c r="G30" s="23"/>
      <c r="H30" s="23"/>
      <c r="I30" s="23"/>
      <c r="J30" s="23"/>
    </row>
    <row r="31" spans="1:10" ht="15">
      <c r="A31" s="1" t="s">
        <v>119</v>
      </c>
      <c r="B31" s="20" t="s">
        <v>413</v>
      </c>
      <c r="C31" s="17">
        <v>5</v>
      </c>
      <c r="D31" s="12" t="s">
        <v>153</v>
      </c>
      <c r="E31" s="23"/>
      <c r="F31" s="23"/>
      <c r="G31" s="23"/>
      <c r="H31" s="23"/>
      <c r="I31" s="23"/>
      <c r="J31" s="23"/>
    </row>
    <row r="32" spans="1:10" ht="15">
      <c r="A32" s="1" t="s">
        <v>235</v>
      </c>
      <c r="B32" s="1">
        <v>110122108</v>
      </c>
      <c r="C32" s="17">
        <v>1</v>
      </c>
      <c r="D32" s="12">
        <v>8283</v>
      </c>
      <c r="E32" s="23"/>
      <c r="F32" s="23"/>
      <c r="G32" s="23"/>
      <c r="H32" s="23"/>
      <c r="I32" s="23"/>
      <c r="J32" s="23"/>
    </row>
    <row r="33" spans="1:10" ht="15">
      <c r="A33" s="1" t="s">
        <v>315</v>
      </c>
      <c r="B33" s="1" t="s">
        <v>314</v>
      </c>
      <c r="C33" s="17">
        <v>5</v>
      </c>
      <c r="D33" s="12">
        <v>8399</v>
      </c>
      <c r="E33" s="23"/>
      <c r="F33" s="23"/>
      <c r="G33" s="23"/>
      <c r="H33" s="23"/>
      <c r="I33" s="23"/>
      <c r="J33" s="23"/>
    </row>
    <row r="34" spans="1:10" ht="15">
      <c r="A34" s="1" t="s">
        <v>239</v>
      </c>
      <c r="B34" s="1" t="s">
        <v>248</v>
      </c>
      <c r="C34" s="17">
        <v>2</v>
      </c>
      <c r="D34" s="12">
        <v>8292</v>
      </c>
      <c r="E34" s="23"/>
      <c r="F34" s="23"/>
      <c r="G34" s="23"/>
      <c r="H34" s="23"/>
      <c r="I34" s="23"/>
      <c r="J34" s="23"/>
    </row>
    <row r="35" spans="1:10" ht="15">
      <c r="A35" s="1" t="s">
        <v>46</v>
      </c>
      <c r="B35" s="1" t="s">
        <v>47</v>
      </c>
      <c r="C35" s="17">
        <v>3</v>
      </c>
      <c r="D35" s="12" t="s">
        <v>154</v>
      </c>
      <c r="E35" s="23"/>
      <c r="F35" s="23"/>
      <c r="G35" s="23"/>
      <c r="H35" s="23"/>
      <c r="I35" s="23"/>
      <c r="J35" s="23"/>
    </row>
    <row r="36" spans="1:10" ht="15">
      <c r="A36" s="1" t="s">
        <v>13</v>
      </c>
      <c r="B36" s="1">
        <v>149123101</v>
      </c>
      <c r="C36" s="17">
        <v>5</v>
      </c>
      <c r="D36" s="12">
        <v>8012</v>
      </c>
      <c r="E36" s="23"/>
      <c r="F36" s="23"/>
      <c r="G36" s="23"/>
      <c r="H36" s="23"/>
      <c r="I36" s="23"/>
      <c r="J36" s="23"/>
    </row>
    <row r="37" spans="1:10" ht="15">
      <c r="A37" s="1" t="s">
        <v>118</v>
      </c>
      <c r="B37" s="1">
        <v>151290889</v>
      </c>
      <c r="C37" s="17">
        <v>1</v>
      </c>
      <c r="D37" s="12">
        <v>8227</v>
      </c>
      <c r="E37" s="23"/>
      <c r="F37" s="23"/>
      <c r="G37" s="23"/>
      <c r="H37" s="23"/>
      <c r="I37" s="23"/>
      <c r="J37" s="23"/>
    </row>
    <row r="38" spans="1:10" ht="15">
      <c r="A38" s="1" t="s">
        <v>194</v>
      </c>
      <c r="B38" s="1">
        <v>166764100</v>
      </c>
      <c r="C38" s="17">
        <v>8</v>
      </c>
      <c r="D38" s="12">
        <v>8013</v>
      </c>
      <c r="E38" s="23"/>
      <c r="F38" s="23"/>
      <c r="G38" s="23"/>
      <c r="H38" s="23"/>
      <c r="I38" s="23"/>
      <c r="J38" s="23"/>
    </row>
    <row r="39" spans="1:10" ht="15">
      <c r="A39" s="1" t="s">
        <v>273</v>
      </c>
      <c r="B39" s="1" t="s">
        <v>274</v>
      </c>
      <c r="C39" s="17">
        <v>2</v>
      </c>
      <c r="D39" s="12">
        <v>8371</v>
      </c>
      <c r="E39" s="23"/>
      <c r="F39" s="23"/>
      <c r="G39" s="23"/>
      <c r="H39" s="23"/>
      <c r="I39" s="23"/>
      <c r="J39" s="23"/>
    </row>
    <row r="40" spans="1:10" ht="15">
      <c r="A40" s="1" t="s">
        <v>103</v>
      </c>
      <c r="B40" s="1" t="s">
        <v>156</v>
      </c>
      <c r="C40" s="17">
        <v>3</v>
      </c>
      <c r="D40" s="12">
        <v>8187</v>
      </c>
      <c r="E40" s="23"/>
      <c r="F40" s="23"/>
      <c r="G40" s="23"/>
      <c r="H40" s="23"/>
      <c r="I40" s="23"/>
      <c r="J40" s="23"/>
    </row>
    <row r="41" spans="1:10" ht="15">
      <c r="A41" s="1" t="s">
        <v>275</v>
      </c>
      <c r="B41" s="1" t="s">
        <v>276</v>
      </c>
      <c r="C41" s="17">
        <v>3</v>
      </c>
      <c r="D41" s="12">
        <v>8373</v>
      </c>
      <c r="E41" s="23"/>
      <c r="F41" s="23"/>
      <c r="G41" s="23"/>
      <c r="H41" s="23"/>
      <c r="I41" s="23"/>
      <c r="J41" s="23"/>
    </row>
    <row r="42" spans="1:10" ht="15">
      <c r="A42" s="1" t="s">
        <v>277</v>
      </c>
      <c r="B42" s="1">
        <v>169426103</v>
      </c>
      <c r="C42" s="17">
        <v>2</v>
      </c>
      <c r="D42" s="12">
        <v>8367</v>
      </c>
      <c r="E42" s="23"/>
      <c r="F42" s="23"/>
      <c r="G42" s="23"/>
      <c r="H42" s="23"/>
      <c r="I42" s="23"/>
      <c r="J42" s="23"/>
    </row>
    <row r="43" spans="1:10" ht="15">
      <c r="A43" s="1" t="s">
        <v>48</v>
      </c>
      <c r="B43" s="1" t="s">
        <v>49</v>
      </c>
      <c r="C43" s="17">
        <v>5</v>
      </c>
      <c r="D43" s="12">
        <v>8014</v>
      </c>
      <c r="E43" s="23"/>
      <c r="F43" s="23"/>
      <c r="G43" s="23"/>
      <c r="H43" s="23"/>
      <c r="I43" s="23"/>
      <c r="J43" s="23"/>
    </row>
    <row r="44" spans="1:10" ht="15">
      <c r="A44" s="1" t="s">
        <v>14</v>
      </c>
      <c r="B44" s="1" t="s">
        <v>380</v>
      </c>
      <c r="C44" s="17">
        <v>3</v>
      </c>
      <c r="D44" s="12">
        <v>8046</v>
      </c>
      <c r="E44" s="23"/>
      <c r="F44" s="23"/>
      <c r="G44" s="23"/>
      <c r="H44" s="23"/>
      <c r="I44" s="23"/>
      <c r="J44" s="23"/>
    </row>
    <row r="45" spans="1:10" ht="15">
      <c r="A45" s="1" t="s">
        <v>278</v>
      </c>
      <c r="B45" s="1">
        <v>126132109</v>
      </c>
      <c r="C45" s="17">
        <v>4</v>
      </c>
      <c r="D45" s="12">
        <v>8366</v>
      </c>
      <c r="E45" s="23"/>
      <c r="F45" s="23"/>
      <c r="G45" s="23"/>
      <c r="H45" s="23"/>
      <c r="I45" s="23"/>
      <c r="J45" s="23"/>
    </row>
    <row r="46" spans="1:10" ht="15">
      <c r="A46" s="1" t="s">
        <v>15</v>
      </c>
      <c r="B46" s="1">
        <v>191216100</v>
      </c>
      <c r="C46" s="17">
        <v>5</v>
      </c>
      <c r="D46" s="12">
        <v>8006</v>
      </c>
      <c r="E46" s="23"/>
      <c r="F46" s="23"/>
      <c r="G46" s="23"/>
      <c r="H46" s="23"/>
      <c r="I46" s="23"/>
      <c r="J46" s="23"/>
    </row>
    <row r="47" spans="1:10" ht="15">
      <c r="A47" s="1" t="s">
        <v>316</v>
      </c>
      <c r="B47" s="1" t="s">
        <v>319</v>
      </c>
      <c r="C47" s="17">
        <v>2</v>
      </c>
      <c r="D47" s="12">
        <v>8401</v>
      </c>
      <c r="E47" s="23"/>
      <c r="F47" s="23"/>
      <c r="G47" s="23"/>
      <c r="H47" s="23"/>
      <c r="I47" s="23"/>
      <c r="J47" s="23"/>
    </row>
    <row r="48" spans="1:10" ht="15">
      <c r="A48" s="1" t="s">
        <v>330</v>
      </c>
      <c r="B48" s="1">
        <v>192108504</v>
      </c>
      <c r="C48" s="17">
        <v>1</v>
      </c>
      <c r="D48" s="12">
        <v>8418</v>
      </c>
      <c r="E48" s="23"/>
      <c r="F48" s="23"/>
      <c r="G48" s="23"/>
      <c r="H48" s="23"/>
      <c r="I48" s="23"/>
      <c r="J48" s="23"/>
    </row>
    <row r="49" spans="1:10" ht="15">
      <c r="A49" s="1" t="s">
        <v>50</v>
      </c>
      <c r="B49" s="20" t="s">
        <v>51</v>
      </c>
      <c r="C49" s="17">
        <v>3</v>
      </c>
      <c r="D49" s="12" t="s">
        <v>157</v>
      </c>
      <c r="E49" s="23"/>
      <c r="F49" s="23"/>
      <c r="G49" s="23"/>
      <c r="H49" s="23"/>
      <c r="I49" s="23"/>
      <c r="J49" s="23"/>
    </row>
    <row r="50" spans="1:10" ht="15">
      <c r="A50" s="1" t="s">
        <v>340</v>
      </c>
      <c r="B50" s="1" t="s">
        <v>341</v>
      </c>
      <c r="C50" s="17">
        <v>2</v>
      </c>
      <c r="D50" s="12">
        <v>8358</v>
      </c>
      <c r="E50" s="23"/>
      <c r="F50" s="23"/>
      <c r="G50" s="23"/>
      <c r="H50" s="23"/>
      <c r="I50" s="23"/>
      <c r="J50" s="23"/>
    </row>
    <row r="51" spans="1:10" ht="15">
      <c r="A51" s="1" t="s">
        <v>52</v>
      </c>
      <c r="B51" s="1" t="s">
        <v>53</v>
      </c>
      <c r="C51" s="17">
        <v>4</v>
      </c>
      <c r="D51" s="12" t="s">
        <v>165</v>
      </c>
      <c r="E51" s="23"/>
      <c r="F51" s="23"/>
      <c r="G51" s="23"/>
      <c r="H51" s="23"/>
      <c r="I51" s="23"/>
      <c r="J51" s="23"/>
    </row>
    <row r="52" spans="1:10" ht="15">
      <c r="A52" s="1" t="s">
        <v>54</v>
      </c>
      <c r="B52" s="1" t="s">
        <v>55</v>
      </c>
      <c r="C52" s="17">
        <v>4</v>
      </c>
      <c r="D52" s="12" t="s">
        <v>158</v>
      </c>
      <c r="E52" s="23"/>
      <c r="F52" s="23"/>
      <c r="G52" s="23"/>
      <c r="H52" s="23"/>
      <c r="I52" s="23"/>
      <c r="J52" s="23"/>
    </row>
    <row r="53" spans="1:10" ht="15">
      <c r="A53" s="1" t="s">
        <v>299</v>
      </c>
      <c r="B53" s="1" t="s">
        <v>216</v>
      </c>
      <c r="C53" s="17">
        <v>1</v>
      </c>
      <c r="D53" s="12" t="s">
        <v>259</v>
      </c>
      <c r="E53" s="23"/>
      <c r="F53" s="23"/>
      <c r="G53" s="23"/>
      <c r="H53" s="23"/>
      <c r="I53" s="23"/>
      <c r="J53" s="23"/>
    </row>
    <row r="54" spans="1:10" ht="15">
      <c r="A54" s="1" t="s">
        <v>399</v>
      </c>
      <c r="B54" s="1" t="s">
        <v>409</v>
      </c>
      <c r="C54" s="17">
        <v>4</v>
      </c>
      <c r="D54" s="12">
        <v>8188</v>
      </c>
      <c r="E54" s="23"/>
      <c r="F54" s="23"/>
      <c r="G54" s="23"/>
      <c r="H54" s="23"/>
      <c r="I54" s="23"/>
      <c r="J54" s="23"/>
    </row>
    <row r="55" spans="1:10" ht="15">
      <c r="A55" s="1" t="s">
        <v>56</v>
      </c>
      <c r="B55" s="1" t="s">
        <v>57</v>
      </c>
      <c r="C55" s="17">
        <v>2</v>
      </c>
      <c r="D55" s="12" t="s">
        <v>160</v>
      </c>
      <c r="E55" s="23"/>
      <c r="F55" s="23"/>
      <c r="G55" s="23"/>
      <c r="H55" s="23"/>
      <c r="I55" s="23"/>
      <c r="J55" s="23"/>
    </row>
    <row r="56" spans="1:10" ht="15">
      <c r="A56" s="1" t="s">
        <v>400</v>
      </c>
      <c r="B56" s="1" t="s">
        <v>104</v>
      </c>
      <c r="C56" s="17">
        <v>3</v>
      </c>
      <c r="D56" s="12">
        <v>8189</v>
      </c>
      <c r="E56" s="23"/>
      <c r="F56" s="23"/>
      <c r="G56" s="23"/>
      <c r="H56" s="23"/>
      <c r="I56" s="23"/>
      <c r="J56" s="23"/>
    </row>
    <row r="57" spans="1:10" ht="15">
      <c r="A57" s="1" t="s">
        <v>217</v>
      </c>
      <c r="B57" s="1" t="s">
        <v>218</v>
      </c>
      <c r="C57" s="17">
        <v>2</v>
      </c>
      <c r="D57" s="12" t="s">
        <v>260</v>
      </c>
      <c r="E57" s="23"/>
      <c r="F57" s="23"/>
      <c r="G57" s="23"/>
      <c r="H57" s="23"/>
      <c r="I57" s="23"/>
      <c r="J57" s="23"/>
    </row>
    <row r="58" spans="1:10" ht="15">
      <c r="A58" s="1" t="s">
        <v>16</v>
      </c>
      <c r="B58" s="20">
        <v>254687106</v>
      </c>
      <c r="C58" s="17">
        <v>4</v>
      </c>
      <c r="D58" s="12">
        <v>8017</v>
      </c>
      <c r="E58" s="23"/>
      <c r="F58" s="23"/>
      <c r="G58" s="23"/>
      <c r="H58" s="23"/>
      <c r="I58" s="23"/>
      <c r="J58" s="23"/>
    </row>
    <row r="59" spans="1:10" ht="15">
      <c r="A59" s="1" t="s">
        <v>545</v>
      </c>
      <c r="B59" s="1" t="s">
        <v>546</v>
      </c>
      <c r="C59" s="17">
        <v>5</v>
      </c>
      <c r="D59" s="12">
        <v>8018</v>
      </c>
      <c r="E59" s="23"/>
      <c r="F59" s="23"/>
      <c r="G59" s="23"/>
      <c r="H59" s="23"/>
      <c r="I59" s="23"/>
      <c r="J59" s="23"/>
    </row>
    <row r="60" spans="1:10" ht="15">
      <c r="A60" s="1" t="s">
        <v>361</v>
      </c>
      <c r="B60" s="1">
        <v>278642103</v>
      </c>
      <c r="C60" s="17">
        <v>1</v>
      </c>
      <c r="D60" s="12">
        <v>8443</v>
      </c>
      <c r="E60" s="23"/>
      <c r="F60" s="23"/>
      <c r="G60" s="23"/>
      <c r="H60" s="23"/>
      <c r="I60" s="23"/>
      <c r="J60" s="23"/>
    </row>
    <row r="61" spans="1:10" ht="15">
      <c r="A61" s="1" t="s">
        <v>401</v>
      </c>
      <c r="B61" s="1" t="s">
        <v>342</v>
      </c>
      <c r="C61" s="17">
        <v>6</v>
      </c>
      <c r="D61" s="12">
        <v>8216</v>
      </c>
      <c r="E61" s="23"/>
      <c r="F61" s="23"/>
      <c r="G61" s="23"/>
      <c r="H61" s="23"/>
      <c r="I61" s="23"/>
      <c r="J61" s="23"/>
    </row>
    <row r="62" spans="1:10" ht="15">
      <c r="A62" s="1" t="s">
        <v>72</v>
      </c>
      <c r="B62" s="1" t="s">
        <v>73</v>
      </c>
      <c r="C62" s="17">
        <v>4</v>
      </c>
      <c r="D62" s="12" t="s">
        <v>171</v>
      </c>
      <c r="E62" s="23"/>
      <c r="F62" s="23"/>
      <c r="G62" s="23"/>
      <c r="H62" s="23"/>
      <c r="I62" s="23"/>
      <c r="J62" s="23"/>
    </row>
    <row r="63" spans="1:10" ht="15">
      <c r="A63" s="1" t="s">
        <v>231</v>
      </c>
      <c r="B63" s="1" t="s">
        <v>232</v>
      </c>
      <c r="C63" s="17">
        <v>4</v>
      </c>
      <c r="D63" s="12">
        <v>8265</v>
      </c>
      <c r="E63" s="23"/>
      <c r="F63" s="23"/>
      <c r="G63" s="23"/>
      <c r="H63" s="23"/>
      <c r="I63" s="23"/>
      <c r="J63" s="23"/>
    </row>
    <row r="64" spans="1:10" ht="15">
      <c r="A64" s="1" t="s">
        <v>58</v>
      </c>
      <c r="B64" s="1" t="s">
        <v>59</v>
      </c>
      <c r="C64" s="17">
        <v>5</v>
      </c>
      <c r="D64" s="12">
        <v>8019</v>
      </c>
      <c r="E64" s="23"/>
      <c r="F64" s="23"/>
      <c r="G64" s="23"/>
      <c r="H64" s="23"/>
      <c r="I64" s="23"/>
      <c r="J64" s="23"/>
    </row>
    <row r="65" spans="1:10" ht="15">
      <c r="A65" s="1" t="s">
        <v>366</v>
      </c>
      <c r="B65" s="1" t="s">
        <v>61</v>
      </c>
      <c r="C65" s="17">
        <v>1</v>
      </c>
      <c r="D65" s="12" t="s">
        <v>163</v>
      </c>
      <c r="E65" s="23"/>
      <c r="F65" s="23"/>
      <c r="G65" s="23"/>
      <c r="H65" s="23"/>
      <c r="I65" s="23"/>
      <c r="J65" s="23"/>
    </row>
    <row r="66" spans="1:10" ht="15">
      <c r="A66" s="1" t="s">
        <v>60</v>
      </c>
      <c r="B66" s="22" t="s">
        <v>120</v>
      </c>
      <c r="C66" s="17">
        <v>2</v>
      </c>
      <c r="D66" s="12" t="s">
        <v>162</v>
      </c>
      <c r="E66" s="23"/>
      <c r="F66" s="23"/>
      <c r="G66" s="23"/>
      <c r="H66" s="23"/>
      <c r="I66" s="23"/>
      <c r="J66" s="23"/>
    </row>
    <row r="67" spans="1:10" ht="15">
      <c r="A67" s="1" t="s">
        <v>360</v>
      </c>
      <c r="B67" s="1">
        <v>336433107</v>
      </c>
      <c r="C67" s="17">
        <v>3</v>
      </c>
      <c r="D67" s="12">
        <v>8439</v>
      </c>
      <c r="E67" s="23"/>
      <c r="F67" s="23"/>
      <c r="G67" s="23"/>
      <c r="H67" s="23"/>
      <c r="I67" s="23"/>
      <c r="J67" s="23"/>
    </row>
    <row r="68" spans="1:10" ht="15">
      <c r="A68" s="1" t="s">
        <v>105</v>
      </c>
      <c r="B68" s="1" t="s">
        <v>106</v>
      </c>
      <c r="C68" s="17">
        <v>2</v>
      </c>
      <c r="D68" s="12">
        <v>8191</v>
      </c>
      <c r="E68" s="23"/>
      <c r="F68" s="23"/>
      <c r="G68" s="23"/>
      <c r="H68" s="23"/>
      <c r="I68" s="23"/>
      <c r="J68" s="23"/>
    </row>
    <row r="69" spans="1:10" ht="15">
      <c r="A69" s="1" t="s">
        <v>369</v>
      </c>
      <c r="B69" s="1">
        <v>684060106</v>
      </c>
      <c r="C69" s="17">
        <v>1</v>
      </c>
      <c r="D69" s="12">
        <v>8192</v>
      </c>
      <c r="E69" s="23"/>
      <c r="F69" s="23"/>
      <c r="G69" s="23"/>
      <c r="H69" s="23"/>
      <c r="I69" s="23"/>
      <c r="J69" s="23"/>
    </row>
    <row r="70" spans="1:10" ht="15">
      <c r="A70" s="1" t="s">
        <v>367</v>
      </c>
      <c r="B70" s="20" t="s">
        <v>164</v>
      </c>
      <c r="C70" s="17">
        <v>1</v>
      </c>
      <c r="D70" s="12">
        <v>8238</v>
      </c>
      <c r="E70" s="23"/>
      <c r="F70" s="23"/>
      <c r="G70" s="23"/>
      <c r="H70" s="23"/>
      <c r="I70" s="23"/>
      <c r="J70" s="23"/>
    </row>
    <row r="71" spans="1:10" ht="15">
      <c r="A71" s="1" t="s">
        <v>356</v>
      </c>
      <c r="B71" s="1" t="s">
        <v>350</v>
      </c>
      <c r="C71" s="17">
        <v>1</v>
      </c>
      <c r="D71" s="12">
        <v>8434</v>
      </c>
      <c r="E71" s="23"/>
      <c r="F71" s="23"/>
      <c r="G71" s="23"/>
      <c r="H71" s="23"/>
      <c r="I71" s="23"/>
      <c r="J71" s="23"/>
    </row>
    <row r="72" spans="1:10" ht="15">
      <c r="A72" s="1" t="s">
        <v>17</v>
      </c>
      <c r="B72" s="1">
        <v>369604103</v>
      </c>
      <c r="C72" s="17">
        <v>1</v>
      </c>
      <c r="D72" s="12">
        <v>8020</v>
      </c>
      <c r="E72" s="23"/>
      <c r="F72" s="23"/>
      <c r="G72" s="23"/>
      <c r="H72" s="23"/>
      <c r="I72" s="23"/>
      <c r="J72" s="23"/>
    </row>
    <row r="73" spans="1:10" ht="15">
      <c r="A73" s="1" t="s">
        <v>166</v>
      </c>
      <c r="B73" s="1" t="s">
        <v>62</v>
      </c>
      <c r="C73" s="17">
        <v>4</v>
      </c>
      <c r="D73" s="12" t="s">
        <v>167</v>
      </c>
      <c r="E73" s="23"/>
      <c r="F73" s="23"/>
      <c r="G73" s="23"/>
      <c r="H73" s="23"/>
      <c r="I73" s="23"/>
      <c r="J73" s="23"/>
    </row>
    <row r="74" spans="1:10" ht="15">
      <c r="A74" s="1" t="s">
        <v>326</v>
      </c>
      <c r="B74" s="1" t="s">
        <v>381</v>
      </c>
      <c r="C74" s="17">
        <v>1</v>
      </c>
      <c r="D74" s="12">
        <v>8414</v>
      </c>
      <c r="E74" s="23"/>
      <c r="F74" s="23"/>
      <c r="G74" s="23"/>
      <c r="H74" s="23"/>
      <c r="I74" s="23"/>
      <c r="J74" s="23"/>
    </row>
    <row r="75" spans="1:10" ht="15">
      <c r="A75" s="1" t="s">
        <v>332</v>
      </c>
      <c r="B75" s="1" t="s">
        <v>337</v>
      </c>
      <c r="C75" s="17">
        <v>1</v>
      </c>
      <c r="D75" s="12">
        <v>8420</v>
      </c>
      <c r="E75" s="23"/>
      <c r="F75" s="23"/>
      <c r="G75" s="23"/>
      <c r="H75" s="23"/>
      <c r="I75" s="23"/>
      <c r="J75" s="23"/>
    </row>
    <row r="76" spans="1:10" ht="15">
      <c r="A76" s="1" t="s">
        <v>371</v>
      </c>
      <c r="B76" s="1" t="s">
        <v>373</v>
      </c>
      <c r="C76" s="17">
        <v>29</v>
      </c>
      <c r="D76" s="12">
        <v>8442</v>
      </c>
      <c r="E76" s="23"/>
      <c r="F76" s="23"/>
      <c r="G76" s="23"/>
      <c r="H76" s="23"/>
      <c r="I76" s="23"/>
      <c r="J76" s="23"/>
    </row>
    <row r="77" spans="1:10" ht="15">
      <c r="A77" s="1" t="s">
        <v>317</v>
      </c>
      <c r="B77" s="1" t="s">
        <v>320</v>
      </c>
      <c r="C77" s="17">
        <v>2</v>
      </c>
      <c r="D77" s="12">
        <v>8405</v>
      </c>
      <c r="E77" s="23"/>
      <c r="F77" s="23"/>
      <c r="G77" s="23"/>
      <c r="H77" s="23"/>
      <c r="I77" s="23"/>
      <c r="J77" s="23"/>
    </row>
    <row r="78" spans="1:10" ht="15">
      <c r="A78" s="1" t="s">
        <v>318</v>
      </c>
      <c r="B78" s="1" t="s">
        <v>321</v>
      </c>
      <c r="C78" s="17">
        <v>2</v>
      </c>
      <c r="D78" s="12">
        <v>8406</v>
      </c>
      <c r="E78" s="23"/>
      <c r="F78" s="23"/>
      <c r="G78" s="23"/>
      <c r="H78" s="23"/>
      <c r="I78" s="23"/>
      <c r="J78" s="23"/>
    </row>
    <row r="79" spans="1:10" ht="15">
      <c r="A79" s="1" t="s">
        <v>116</v>
      </c>
      <c r="B79" s="1" t="s">
        <v>117</v>
      </c>
      <c r="C79" s="17">
        <v>3</v>
      </c>
      <c r="D79" s="12">
        <v>8219</v>
      </c>
      <c r="E79" s="23"/>
      <c r="F79" s="23"/>
      <c r="G79" s="23"/>
      <c r="H79" s="23"/>
      <c r="I79" s="23"/>
      <c r="J79" s="23"/>
    </row>
    <row r="80" spans="1:10" ht="15">
      <c r="A80" s="1" t="s">
        <v>402</v>
      </c>
      <c r="B80" s="1" t="s">
        <v>313</v>
      </c>
      <c r="C80" s="17">
        <v>20</v>
      </c>
      <c r="D80" s="12" t="s">
        <v>159</v>
      </c>
      <c r="E80" s="23"/>
      <c r="F80" s="23"/>
      <c r="G80" s="23"/>
      <c r="H80" s="23"/>
      <c r="I80" s="23"/>
      <c r="J80" s="23"/>
    </row>
    <row r="81" spans="1:10" ht="15">
      <c r="A81" s="1" t="s">
        <v>290</v>
      </c>
      <c r="B81" s="1" t="s">
        <v>63</v>
      </c>
      <c r="C81" s="17">
        <v>3</v>
      </c>
      <c r="D81" s="12" t="s">
        <v>168</v>
      </c>
      <c r="E81" s="23"/>
      <c r="F81" s="23"/>
      <c r="G81" s="23"/>
      <c r="H81" s="23"/>
      <c r="I81" s="23"/>
      <c r="J81" s="23"/>
    </row>
    <row r="82" spans="1:10" ht="15">
      <c r="A82" s="1" t="s">
        <v>333</v>
      </c>
      <c r="B82" s="1" t="s">
        <v>382</v>
      </c>
      <c r="C82" s="17">
        <v>1</v>
      </c>
      <c r="D82" s="12">
        <v>8421</v>
      </c>
      <c r="E82" s="23"/>
      <c r="F82" s="23"/>
      <c r="G82" s="23"/>
      <c r="H82" s="23"/>
      <c r="I82" s="23"/>
      <c r="J82" s="23"/>
    </row>
    <row r="83" spans="1:10" ht="15">
      <c r="A83" s="1" t="s">
        <v>279</v>
      </c>
      <c r="B83" s="1" t="s">
        <v>280</v>
      </c>
      <c r="C83" s="17">
        <v>2</v>
      </c>
      <c r="D83" s="12">
        <v>8368</v>
      </c>
      <c r="E83" s="23"/>
      <c r="F83" s="23"/>
      <c r="G83" s="23"/>
      <c r="H83" s="23"/>
      <c r="I83" s="23"/>
      <c r="J83" s="23"/>
    </row>
    <row r="84" spans="1:10" ht="15">
      <c r="A84" s="1" t="s">
        <v>331</v>
      </c>
      <c r="B84" s="1" t="s">
        <v>383</v>
      </c>
      <c r="C84" s="17">
        <v>1</v>
      </c>
      <c r="D84" s="12">
        <v>8419</v>
      </c>
      <c r="E84" s="23"/>
      <c r="F84" s="23"/>
      <c r="G84" s="23"/>
      <c r="H84" s="23"/>
      <c r="I84" s="23"/>
      <c r="J84" s="23"/>
    </row>
    <row r="85" spans="1:10" ht="15">
      <c r="A85" s="1" t="s">
        <v>209</v>
      </c>
      <c r="B85" s="1" t="s">
        <v>384</v>
      </c>
      <c r="C85" s="17">
        <v>1</v>
      </c>
      <c r="D85" s="12">
        <v>8023</v>
      </c>
      <c r="E85" s="23"/>
      <c r="F85" s="23"/>
      <c r="G85" s="23"/>
      <c r="H85" s="23"/>
      <c r="I85" s="23"/>
      <c r="J85" s="23"/>
    </row>
    <row r="86" spans="1:10" ht="15">
      <c r="A86" s="1" t="s">
        <v>238</v>
      </c>
      <c r="B86" s="1">
        <v>438128308</v>
      </c>
      <c r="C86" s="17">
        <v>1</v>
      </c>
      <c r="D86" s="12">
        <v>8291</v>
      </c>
      <c r="E86" s="23"/>
      <c r="F86" s="23"/>
      <c r="G86" s="23"/>
      <c r="H86" s="23"/>
      <c r="I86" s="23"/>
      <c r="J86" s="23"/>
    </row>
    <row r="87" spans="1:10" ht="15">
      <c r="A87" s="1" t="s">
        <v>403</v>
      </c>
      <c r="B87" s="1">
        <v>438090805</v>
      </c>
      <c r="C87" s="17">
        <v>2</v>
      </c>
      <c r="D87" s="12">
        <v>8412</v>
      </c>
      <c r="E87" s="23"/>
      <c r="F87" s="23"/>
      <c r="G87" s="23"/>
      <c r="H87" s="23"/>
      <c r="I87" s="23"/>
      <c r="J87" s="23"/>
    </row>
    <row r="88" spans="1:10" ht="15">
      <c r="A88" s="1" t="s">
        <v>18</v>
      </c>
      <c r="B88" s="1">
        <v>438516106</v>
      </c>
      <c r="C88" s="17">
        <v>4</v>
      </c>
      <c r="D88" s="12">
        <v>8008</v>
      </c>
      <c r="E88" s="23"/>
      <c r="F88" s="23"/>
      <c r="G88" s="23"/>
      <c r="H88" s="23"/>
      <c r="I88" s="23"/>
      <c r="J88" s="23"/>
    </row>
    <row r="89" spans="1:10" ht="15">
      <c r="A89" s="1" t="s">
        <v>375</v>
      </c>
      <c r="B89" s="1">
        <v>404280406</v>
      </c>
      <c r="C89" s="17">
        <v>2</v>
      </c>
      <c r="D89" s="12">
        <v>8231</v>
      </c>
      <c r="E89" s="23"/>
      <c r="F89" s="23"/>
      <c r="G89" s="23"/>
      <c r="H89" s="23"/>
      <c r="I89" s="23"/>
      <c r="J89" s="23"/>
    </row>
    <row r="90" spans="1:10" ht="15">
      <c r="A90" s="1" t="s">
        <v>281</v>
      </c>
      <c r="B90" s="1">
        <v>443304100</v>
      </c>
      <c r="C90" s="17">
        <v>1</v>
      </c>
      <c r="D90" s="12">
        <v>8369</v>
      </c>
      <c r="E90" s="23"/>
      <c r="F90" s="23"/>
      <c r="G90" s="23"/>
      <c r="H90" s="23"/>
      <c r="I90" s="23"/>
      <c r="J90" s="23"/>
    </row>
    <row r="91" spans="1:10" ht="15">
      <c r="A91" s="1" t="s">
        <v>20</v>
      </c>
      <c r="B91" s="1">
        <v>459200101</v>
      </c>
      <c r="C91" s="17">
        <v>5</v>
      </c>
      <c r="D91" s="12">
        <v>8024</v>
      </c>
      <c r="E91" s="23"/>
      <c r="F91" s="23"/>
      <c r="G91" s="23"/>
      <c r="H91" s="23"/>
      <c r="I91" s="23"/>
      <c r="J91" s="23"/>
    </row>
    <row r="92" spans="1:10" ht="15">
      <c r="A92" s="1" t="s">
        <v>282</v>
      </c>
      <c r="B92" s="1" t="s">
        <v>283</v>
      </c>
      <c r="C92" s="17">
        <v>1</v>
      </c>
      <c r="D92" s="12">
        <v>8370</v>
      </c>
      <c r="E92" s="23"/>
      <c r="F92" s="23"/>
      <c r="G92" s="23"/>
      <c r="H92" s="23"/>
      <c r="I92" s="23"/>
      <c r="J92" s="23"/>
    </row>
    <row r="93" spans="1:10" ht="15">
      <c r="A93" s="1" t="s">
        <v>284</v>
      </c>
      <c r="B93" s="1" t="s">
        <v>285</v>
      </c>
      <c r="C93" s="17">
        <v>1</v>
      </c>
      <c r="D93" s="12">
        <v>8360</v>
      </c>
      <c r="E93" s="23"/>
      <c r="F93" s="23"/>
      <c r="G93" s="23"/>
      <c r="H93" s="23"/>
      <c r="I93" s="23"/>
      <c r="J93" s="23"/>
    </row>
    <row r="94" spans="1:10" ht="15">
      <c r="A94" s="1" t="s">
        <v>107</v>
      </c>
      <c r="B94" s="1" t="s">
        <v>108</v>
      </c>
      <c r="C94" s="17">
        <v>3</v>
      </c>
      <c r="D94" s="12">
        <v>8199</v>
      </c>
      <c r="E94" s="23"/>
      <c r="F94" s="23"/>
      <c r="G94" s="23"/>
      <c r="H94" s="23"/>
      <c r="I94" s="23"/>
      <c r="J94" s="23"/>
    </row>
    <row r="95" spans="1:10" ht="15">
      <c r="A95" s="1" t="s">
        <v>19</v>
      </c>
      <c r="B95" s="1">
        <v>458140100</v>
      </c>
      <c r="C95" s="17">
        <v>5</v>
      </c>
      <c r="D95" s="12">
        <v>8025</v>
      </c>
      <c r="E95" s="23"/>
      <c r="F95" s="23"/>
      <c r="G95" s="23"/>
      <c r="H95" s="23"/>
      <c r="I95" s="23"/>
      <c r="J95" s="23"/>
    </row>
    <row r="96" spans="1:10" ht="15">
      <c r="A96" s="1" t="s">
        <v>68</v>
      </c>
      <c r="B96" s="1" t="s">
        <v>69</v>
      </c>
      <c r="C96" s="17">
        <v>2</v>
      </c>
      <c r="D96" s="12" t="s">
        <v>169</v>
      </c>
      <c r="E96" s="23"/>
      <c r="F96" s="23"/>
      <c r="G96" s="23"/>
      <c r="H96" s="23"/>
      <c r="I96" s="23"/>
      <c r="J96" s="23"/>
    </row>
    <row r="97" spans="1:10" ht="15">
      <c r="A97" s="1" t="s">
        <v>21</v>
      </c>
      <c r="B97" s="1">
        <v>460146103</v>
      </c>
      <c r="C97" s="17">
        <v>4</v>
      </c>
      <c r="D97" s="12">
        <v>8026</v>
      </c>
      <c r="E97" s="23"/>
      <c r="F97" s="23"/>
      <c r="G97" s="23"/>
      <c r="H97" s="23"/>
      <c r="I97" s="23"/>
      <c r="J97" s="23"/>
    </row>
    <row r="98" spans="1:10" ht="15">
      <c r="A98" s="1" t="s">
        <v>27</v>
      </c>
      <c r="B98" s="1" t="s">
        <v>212</v>
      </c>
      <c r="C98" s="17">
        <v>5</v>
      </c>
      <c r="D98" s="12">
        <v>8028</v>
      </c>
      <c r="E98" s="23"/>
      <c r="F98" s="23"/>
      <c r="G98" s="23"/>
      <c r="H98" s="23"/>
      <c r="I98" s="23"/>
      <c r="J98" s="23"/>
    </row>
    <row r="99" spans="1:10" ht="15">
      <c r="A99" s="1" t="s">
        <v>22</v>
      </c>
      <c r="B99" s="1">
        <v>478160104</v>
      </c>
      <c r="C99" s="17">
        <v>5</v>
      </c>
      <c r="D99" s="12">
        <v>8027</v>
      </c>
      <c r="E99" s="23"/>
      <c r="F99" s="23"/>
      <c r="G99" s="23"/>
      <c r="H99" s="23"/>
      <c r="I99" s="23"/>
      <c r="J99" s="23"/>
    </row>
    <row r="100" spans="1:10" ht="15">
      <c r="A100" s="1" t="s">
        <v>70</v>
      </c>
      <c r="B100" s="1" t="s">
        <v>71</v>
      </c>
      <c r="C100" s="17">
        <v>3</v>
      </c>
      <c r="D100" s="12" t="s">
        <v>170</v>
      </c>
      <c r="E100" s="23"/>
      <c r="F100" s="23"/>
      <c r="G100" s="23"/>
      <c r="H100" s="23"/>
      <c r="I100" s="23"/>
      <c r="J100" s="23"/>
    </row>
    <row r="101" spans="1:10" ht="15">
      <c r="A101" s="1" t="s">
        <v>329</v>
      </c>
      <c r="B101" s="1" t="s">
        <v>385</v>
      </c>
      <c r="C101" s="17">
        <v>1</v>
      </c>
      <c r="D101" s="12">
        <v>8417</v>
      </c>
      <c r="E101" s="23"/>
      <c r="F101" s="23"/>
      <c r="G101" s="23"/>
      <c r="H101" s="23"/>
      <c r="I101" s="23"/>
      <c r="J101" s="23"/>
    </row>
    <row r="102" spans="1:10" ht="15">
      <c r="A102" s="1" t="s">
        <v>323</v>
      </c>
      <c r="B102" s="1" t="s">
        <v>338</v>
      </c>
      <c r="C102" s="17">
        <v>2</v>
      </c>
      <c r="D102" s="12">
        <v>8410</v>
      </c>
      <c r="E102" s="23"/>
      <c r="F102" s="23"/>
      <c r="G102" s="23"/>
      <c r="H102" s="23"/>
      <c r="I102" s="23"/>
      <c r="J102" s="23"/>
    </row>
    <row r="103" spans="1:10" ht="15">
      <c r="A103" s="1" t="s">
        <v>322</v>
      </c>
      <c r="B103" s="1" t="s">
        <v>386</v>
      </c>
      <c r="C103" s="17">
        <v>1</v>
      </c>
      <c r="D103" s="12">
        <v>8409</v>
      </c>
      <c r="E103" s="23"/>
      <c r="F103" s="23"/>
      <c r="G103" s="23"/>
      <c r="H103" s="23"/>
      <c r="I103" s="23"/>
      <c r="J103" s="23"/>
    </row>
    <row r="104" spans="1:10" ht="15">
      <c r="A104" s="1" t="s">
        <v>358</v>
      </c>
      <c r="B104" s="1">
        <v>517834107</v>
      </c>
      <c r="C104" s="17">
        <v>1</v>
      </c>
      <c r="D104" s="12">
        <v>8436</v>
      </c>
      <c r="E104" s="23"/>
      <c r="F104" s="23"/>
      <c r="G104" s="23"/>
      <c r="H104" s="23"/>
      <c r="I104" s="23"/>
      <c r="J104" s="23"/>
    </row>
    <row r="105" spans="1:10" ht="15">
      <c r="A105" s="1" t="s">
        <v>219</v>
      </c>
      <c r="B105" s="1" t="s">
        <v>220</v>
      </c>
      <c r="C105" s="17">
        <v>2</v>
      </c>
      <c r="D105" s="12" t="s">
        <v>261</v>
      </c>
      <c r="E105" s="23"/>
      <c r="F105" s="23"/>
      <c r="G105" s="23"/>
      <c r="H105" s="23"/>
      <c r="I105" s="23"/>
      <c r="J105" s="23"/>
    </row>
    <row r="106" spans="1:10" ht="15">
      <c r="A106" s="1" t="s">
        <v>291</v>
      </c>
      <c r="B106" s="1">
        <v>294821608</v>
      </c>
      <c r="C106" s="17">
        <v>2</v>
      </c>
      <c r="D106" s="12" t="s">
        <v>161</v>
      </c>
      <c r="E106" s="23"/>
      <c r="F106" s="23"/>
      <c r="G106" s="23"/>
      <c r="H106" s="23"/>
      <c r="I106" s="23"/>
      <c r="J106" s="23"/>
    </row>
    <row r="107" spans="1:10" ht="15">
      <c r="A107" s="1" t="s">
        <v>74</v>
      </c>
      <c r="B107" s="1" t="s">
        <v>75</v>
      </c>
      <c r="C107" s="17">
        <v>1</v>
      </c>
      <c r="D107" s="12" t="s">
        <v>172</v>
      </c>
      <c r="E107" s="23"/>
      <c r="F107" s="23"/>
      <c r="G107" s="23"/>
      <c r="H107" s="23"/>
      <c r="I107" s="23"/>
      <c r="J107" s="23"/>
    </row>
    <row r="108" spans="1:10" ht="15">
      <c r="A108" s="1" t="s">
        <v>76</v>
      </c>
      <c r="B108" s="1" t="s">
        <v>77</v>
      </c>
      <c r="C108" s="17">
        <v>4</v>
      </c>
      <c r="D108" s="12" t="s">
        <v>174</v>
      </c>
      <c r="E108" s="23"/>
      <c r="F108" s="23"/>
      <c r="G108" s="23"/>
      <c r="H108" s="23"/>
      <c r="I108" s="23"/>
      <c r="J108" s="23"/>
    </row>
    <row r="109" spans="1:10" ht="15">
      <c r="A109" s="1" t="s">
        <v>374</v>
      </c>
      <c r="B109" s="1" t="s">
        <v>339</v>
      </c>
      <c r="C109" s="17">
        <v>2</v>
      </c>
      <c r="D109" s="12">
        <v>8201</v>
      </c>
      <c r="E109" s="23"/>
      <c r="F109" s="23"/>
      <c r="G109" s="23"/>
      <c r="H109" s="23"/>
      <c r="I109" s="23"/>
      <c r="J109" s="23"/>
    </row>
    <row r="110" spans="1:10" ht="15">
      <c r="A110" s="1" t="s">
        <v>23</v>
      </c>
      <c r="B110" s="1">
        <v>580135101</v>
      </c>
      <c r="C110" s="17">
        <v>4</v>
      </c>
      <c r="D110" s="12">
        <v>8030</v>
      </c>
      <c r="E110" s="23"/>
      <c r="F110" s="23"/>
      <c r="G110" s="23"/>
      <c r="H110" s="23"/>
      <c r="I110" s="23"/>
      <c r="J110" s="23"/>
    </row>
    <row r="111" spans="1:10" ht="15">
      <c r="A111" s="1" t="s">
        <v>78</v>
      </c>
      <c r="B111" s="1" t="s">
        <v>394</v>
      </c>
      <c r="C111" s="17">
        <v>2</v>
      </c>
      <c r="D111" s="12" t="s">
        <v>173</v>
      </c>
      <c r="E111" s="23"/>
      <c r="F111" s="23"/>
      <c r="G111" s="23"/>
      <c r="H111" s="23"/>
      <c r="I111" s="23"/>
      <c r="J111" s="23"/>
    </row>
    <row r="112" spans="1:10" ht="15">
      <c r="A112" s="1" t="s">
        <v>362</v>
      </c>
      <c r="B112" s="1" t="s">
        <v>353</v>
      </c>
      <c r="C112" s="17">
        <v>2</v>
      </c>
      <c r="D112" s="12">
        <v>8444</v>
      </c>
      <c r="E112" s="23"/>
      <c r="F112" s="23"/>
      <c r="G112" s="23"/>
      <c r="H112" s="23"/>
      <c r="I112" s="23"/>
      <c r="J112" s="23"/>
    </row>
    <row r="113" spans="1:10" ht="15">
      <c r="A113" s="1" t="s">
        <v>24</v>
      </c>
      <c r="B113" s="1" t="s">
        <v>344</v>
      </c>
      <c r="C113" s="17">
        <v>5</v>
      </c>
      <c r="D113" s="12">
        <v>8031</v>
      </c>
      <c r="E113" s="23"/>
      <c r="F113" s="23"/>
      <c r="G113" s="23"/>
      <c r="H113" s="23"/>
      <c r="I113" s="23"/>
      <c r="J113" s="23"/>
    </row>
    <row r="114" spans="1:10" ht="15">
      <c r="A114" s="1" t="s">
        <v>25</v>
      </c>
      <c r="B114" s="1">
        <v>594918104</v>
      </c>
      <c r="C114" s="17">
        <v>5</v>
      </c>
      <c r="D114" s="12">
        <v>8032</v>
      </c>
      <c r="E114" s="23"/>
      <c r="F114" s="23"/>
      <c r="G114" s="23"/>
      <c r="H114" s="23"/>
      <c r="I114" s="23"/>
      <c r="J114" s="23"/>
    </row>
    <row r="115" spans="1:10" ht="15">
      <c r="A115" s="1" t="s">
        <v>26</v>
      </c>
      <c r="B115" s="1" t="s">
        <v>210</v>
      </c>
      <c r="C115" s="17">
        <v>5</v>
      </c>
      <c r="D115" s="12">
        <v>8033</v>
      </c>
      <c r="E115" s="23"/>
      <c r="F115" s="23"/>
      <c r="G115" s="23"/>
      <c r="H115" s="23"/>
      <c r="I115" s="23"/>
      <c r="J115" s="23"/>
    </row>
    <row r="116" spans="1:10" ht="15">
      <c r="A116" s="1" t="s">
        <v>419</v>
      </c>
      <c r="B116" s="1" t="s">
        <v>255</v>
      </c>
      <c r="C116" s="17">
        <v>1</v>
      </c>
      <c r="D116" s="12">
        <v>8182</v>
      </c>
      <c r="E116" s="23"/>
      <c r="F116" s="23"/>
      <c r="G116" s="23"/>
      <c r="H116" s="23"/>
      <c r="I116" s="23"/>
      <c r="J116" s="23"/>
    </row>
    <row r="117" spans="1:10" ht="15">
      <c r="A117" s="1" t="s">
        <v>311</v>
      </c>
      <c r="B117" s="1" t="s">
        <v>312</v>
      </c>
      <c r="C117" s="17">
        <v>1</v>
      </c>
      <c r="D117" s="12">
        <v>8395</v>
      </c>
      <c r="E117" s="23"/>
      <c r="F117" s="23"/>
      <c r="G117" s="23"/>
      <c r="H117" s="23"/>
      <c r="I117" s="23"/>
      <c r="J117" s="23"/>
    </row>
    <row r="118" spans="1:10" ht="15">
      <c r="A118" s="1" t="s">
        <v>286</v>
      </c>
      <c r="B118" s="1">
        <v>607409109</v>
      </c>
      <c r="C118" s="17">
        <v>2</v>
      </c>
      <c r="D118" s="12">
        <v>8372</v>
      </c>
      <c r="E118" s="23"/>
      <c r="F118" s="23"/>
      <c r="G118" s="23"/>
      <c r="H118" s="23"/>
      <c r="I118" s="23"/>
      <c r="J118" s="23"/>
    </row>
    <row r="119" spans="1:10" ht="15">
      <c r="A119" s="1" t="s">
        <v>368</v>
      </c>
      <c r="B119" s="1">
        <v>620076307</v>
      </c>
      <c r="C119" s="17">
        <v>5</v>
      </c>
      <c r="D119" s="12">
        <v>8034</v>
      </c>
      <c r="E119" s="23"/>
      <c r="F119" s="23"/>
      <c r="G119" s="23"/>
      <c r="H119" s="23"/>
      <c r="I119" s="23"/>
      <c r="J119" s="23"/>
    </row>
    <row r="120" spans="1:10" ht="15">
      <c r="A120" s="1" t="s">
        <v>233</v>
      </c>
      <c r="B120" s="1">
        <v>636274409</v>
      </c>
      <c r="C120" s="17">
        <v>2</v>
      </c>
      <c r="D120" s="12">
        <v>8266</v>
      </c>
      <c r="E120" s="23"/>
      <c r="F120" s="23"/>
      <c r="G120" s="23"/>
      <c r="H120" s="23"/>
      <c r="I120" s="23"/>
      <c r="J120" s="23"/>
    </row>
    <row r="121" spans="1:10" ht="15">
      <c r="A121" s="1" t="s">
        <v>404</v>
      </c>
      <c r="B121" s="1">
        <v>373300000</v>
      </c>
      <c r="C121" s="17">
        <f>1/3</f>
        <v>0.3333333333333333</v>
      </c>
      <c r="D121" s="12">
        <v>8304</v>
      </c>
      <c r="E121" s="23"/>
      <c r="F121" s="23"/>
      <c r="G121" s="23"/>
      <c r="H121" s="23"/>
      <c r="I121" s="23"/>
      <c r="J121" s="23"/>
    </row>
    <row r="122" spans="1:10" ht="15">
      <c r="A122" s="1" t="s">
        <v>225</v>
      </c>
      <c r="B122" s="1" t="s">
        <v>226</v>
      </c>
      <c r="C122" s="17">
        <v>1</v>
      </c>
      <c r="D122" s="14">
        <v>8261</v>
      </c>
      <c r="E122" s="23"/>
      <c r="F122" s="23"/>
      <c r="G122" s="23"/>
      <c r="H122" s="23"/>
      <c r="I122" s="23"/>
      <c r="J122" s="23"/>
    </row>
    <row r="123" spans="1:10" ht="15">
      <c r="A123" s="1" t="s">
        <v>79</v>
      </c>
      <c r="B123" s="1" t="s">
        <v>80</v>
      </c>
      <c r="C123" s="17">
        <v>3</v>
      </c>
      <c r="D123" s="12" t="s">
        <v>175</v>
      </c>
      <c r="E123" s="23"/>
      <c r="F123" s="23"/>
      <c r="G123" s="23"/>
      <c r="H123" s="23"/>
      <c r="I123" s="23"/>
      <c r="J123" s="23"/>
    </row>
    <row r="124" spans="1:10" ht="15">
      <c r="A124" s="1" t="s">
        <v>244</v>
      </c>
      <c r="B124" s="1">
        <v>654744408</v>
      </c>
      <c r="C124" s="17">
        <v>1</v>
      </c>
      <c r="D124" s="12">
        <v>8299</v>
      </c>
      <c r="E124" s="23"/>
      <c r="F124" s="23"/>
      <c r="G124" s="23"/>
      <c r="H124" s="23"/>
      <c r="I124" s="23"/>
      <c r="J124" s="23"/>
    </row>
    <row r="125" spans="1:10" ht="15">
      <c r="A125" s="1" t="s">
        <v>28</v>
      </c>
      <c r="B125" s="1">
        <v>654902204</v>
      </c>
      <c r="C125" s="17">
        <v>1</v>
      </c>
      <c r="D125" s="12" t="s">
        <v>176</v>
      </c>
      <c r="E125" s="23"/>
      <c r="F125" s="23"/>
      <c r="G125" s="23"/>
      <c r="H125" s="23"/>
      <c r="I125" s="23"/>
      <c r="J125" s="23"/>
    </row>
    <row r="126" spans="1:10" ht="15">
      <c r="A126" s="1" t="s">
        <v>243</v>
      </c>
      <c r="B126" s="1" t="s">
        <v>253</v>
      </c>
      <c r="C126" s="17">
        <v>1</v>
      </c>
      <c r="D126" s="12">
        <v>8298</v>
      </c>
      <c r="E126" s="23"/>
      <c r="F126" s="23"/>
      <c r="G126" s="23"/>
      <c r="H126" s="23"/>
      <c r="I126" s="23"/>
      <c r="J126" s="23"/>
    </row>
    <row r="127" spans="1:10" ht="15">
      <c r="A127" s="1" t="s">
        <v>221</v>
      </c>
      <c r="B127" s="1" t="s">
        <v>222</v>
      </c>
      <c r="C127" s="17">
        <v>2</v>
      </c>
      <c r="D127" s="12" t="s">
        <v>262</v>
      </c>
      <c r="E127" s="23"/>
      <c r="F127" s="23"/>
      <c r="G127" s="23"/>
      <c r="H127" s="23"/>
      <c r="I127" s="23"/>
      <c r="J127" s="23"/>
    </row>
    <row r="128" spans="1:10" ht="15">
      <c r="A128" s="1" t="s">
        <v>420</v>
      </c>
      <c r="B128" s="1" t="s">
        <v>249</v>
      </c>
      <c r="C128" s="17">
        <v>1</v>
      </c>
      <c r="D128" s="12">
        <v>8293</v>
      </c>
      <c r="E128" s="23"/>
      <c r="F128" s="23"/>
      <c r="G128" s="23"/>
      <c r="H128" s="23"/>
      <c r="I128" s="23"/>
      <c r="J128" s="23"/>
    </row>
    <row r="129" spans="1:10" ht="15">
      <c r="A129" s="1" t="s">
        <v>81</v>
      </c>
      <c r="B129" s="1" t="s">
        <v>82</v>
      </c>
      <c r="C129" s="17">
        <v>2</v>
      </c>
      <c r="D129" s="12" t="s">
        <v>177</v>
      </c>
      <c r="E129" s="23"/>
      <c r="F129" s="23"/>
      <c r="G129" s="23"/>
      <c r="H129" s="23"/>
      <c r="I129" s="23"/>
      <c r="J129" s="23"/>
    </row>
    <row r="130" spans="1:10" ht="15">
      <c r="A130" s="1" t="s">
        <v>295</v>
      </c>
      <c r="B130" s="1" t="s">
        <v>294</v>
      </c>
      <c r="C130" s="17">
        <v>2</v>
      </c>
      <c r="D130" s="12">
        <v>8379</v>
      </c>
      <c r="E130" s="23"/>
      <c r="F130" s="23"/>
      <c r="G130" s="23"/>
      <c r="H130" s="23"/>
      <c r="I130" s="23"/>
      <c r="J130" s="23"/>
    </row>
    <row r="131" spans="1:10" ht="15">
      <c r="A131" s="1" t="s">
        <v>292</v>
      </c>
      <c r="B131" s="1" t="s">
        <v>293</v>
      </c>
      <c r="C131" s="17">
        <v>4</v>
      </c>
      <c r="D131" s="12">
        <v>8378</v>
      </c>
      <c r="E131" s="23"/>
      <c r="F131" s="23"/>
      <c r="G131" s="23"/>
      <c r="H131" s="23"/>
      <c r="I131" s="23"/>
      <c r="J131" s="23"/>
    </row>
    <row r="132" spans="1:10" ht="15">
      <c r="A132" s="1" t="s">
        <v>300</v>
      </c>
      <c r="B132" s="1" t="s">
        <v>387</v>
      </c>
      <c r="C132" s="17">
        <v>4</v>
      </c>
      <c r="D132" s="12">
        <v>8374</v>
      </c>
      <c r="E132" s="23"/>
      <c r="F132" s="23"/>
      <c r="G132" s="23"/>
      <c r="H132" s="23"/>
      <c r="I132" s="23"/>
      <c r="J132" s="23"/>
    </row>
    <row r="133" spans="1:10" ht="15">
      <c r="A133" s="1" t="s">
        <v>405</v>
      </c>
      <c r="B133" s="1" t="s">
        <v>388</v>
      </c>
      <c r="C133" s="17">
        <v>2</v>
      </c>
      <c r="D133" s="12">
        <v>8398</v>
      </c>
      <c r="E133" s="23"/>
      <c r="F133" s="23"/>
      <c r="G133" s="23"/>
      <c r="H133" s="23"/>
      <c r="I133" s="23"/>
      <c r="J133" s="23"/>
    </row>
    <row r="134" spans="1:10" ht="15">
      <c r="A134" s="1" t="s">
        <v>4</v>
      </c>
      <c r="B134" s="1" t="s">
        <v>5</v>
      </c>
      <c r="C134" s="17">
        <v>3</v>
      </c>
      <c r="D134" s="12" t="s">
        <v>178</v>
      </c>
      <c r="E134" s="23"/>
      <c r="F134" s="23"/>
      <c r="G134" s="23"/>
      <c r="H134" s="23"/>
      <c r="I134" s="23"/>
      <c r="J134" s="23"/>
    </row>
    <row r="135" spans="1:10" ht="15">
      <c r="A135" s="1" t="s">
        <v>83</v>
      </c>
      <c r="B135" s="1" t="s">
        <v>84</v>
      </c>
      <c r="C135" s="17">
        <v>3</v>
      </c>
      <c r="D135" s="12" t="s">
        <v>180</v>
      </c>
      <c r="E135" s="23"/>
      <c r="F135" s="23"/>
      <c r="G135" s="23"/>
      <c r="H135" s="23"/>
      <c r="I135" s="23"/>
      <c r="J135" s="23"/>
    </row>
    <row r="136" spans="1:10" ht="15">
      <c r="A136" s="1" t="s">
        <v>287</v>
      </c>
      <c r="B136" s="1" t="s">
        <v>288</v>
      </c>
      <c r="C136" s="17">
        <v>1</v>
      </c>
      <c r="D136" s="12">
        <v>8362</v>
      </c>
      <c r="E136" s="23"/>
      <c r="F136" s="23"/>
      <c r="G136" s="23"/>
      <c r="H136" s="23"/>
      <c r="I136" s="23"/>
      <c r="J136" s="23"/>
    </row>
    <row r="137" spans="1:10" ht="15">
      <c r="A137" s="1" t="s">
        <v>85</v>
      </c>
      <c r="B137" s="1" t="s">
        <v>86</v>
      </c>
      <c r="C137" s="17">
        <v>2</v>
      </c>
      <c r="D137" s="12" t="s">
        <v>181</v>
      </c>
      <c r="E137" s="23"/>
      <c r="F137" s="23"/>
      <c r="G137" s="23"/>
      <c r="H137" s="23"/>
      <c r="I137" s="23"/>
      <c r="J137" s="23"/>
    </row>
    <row r="138" spans="1:10" ht="15">
      <c r="A138" s="1" t="s">
        <v>297</v>
      </c>
      <c r="B138" s="1" t="s">
        <v>298</v>
      </c>
      <c r="C138" s="17">
        <v>4</v>
      </c>
      <c r="D138" s="12">
        <v>8361</v>
      </c>
      <c r="E138" s="23"/>
      <c r="F138" s="23"/>
      <c r="G138" s="23"/>
      <c r="H138" s="23"/>
      <c r="I138" s="23"/>
      <c r="J138" s="23"/>
    </row>
    <row r="139" spans="1:10" ht="15">
      <c r="A139" s="1" t="s">
        <v>87</v>
      </c>
      <c r="B139" s="1" t="s">
        <v>88</v>
      </c>
      <c r="C139" s="17">
        <v>2</v>
      </c>
      <c r="D139" s="12" t="s">
        <v>182</v>
      </c>
      <c r="E139" s="23"/>
      <c r="F139" s="23"/>
      <c r="G139" s="23"/>
      <c r="H139" s="23"/>
      <c r="I139" s="23"/>
      <c r="J139" s="23"/>
    </row>
    <row r="140" spans="1:10" ht="15">
      <c r="A140" s="1" t="s">
        <v>8</v>
      </c>
      <c r="B140" s="1">
        <v>500472303</v>
      </c>
      <c r="C140" s="17">
        <v>5</v>
      </c>
      <c r="D140" s="12" t="s">
        <v>183</v>
      </c>
      <c r="E140" s="23"/>
      <c r="F140" s="23"/>
      <c r="G140" s="23"/>
      <c r="H140" s="23"/>
      <c r="I140" s="23"/>
      <c r="J140" s="23"/>
    </row>
    <row r="141" spans="1:10" ht="15">
      <c r="A141" s="1" t="s">
        <v>89</v>
      </c>
      <c r="B141" s="1" t="s">
        <v>90</v>
      </c>
      <c r="C141" s="17">
        <v>1</v>
      </c>
      <c r="D141" s="12" t="s">
        <v>179</v>
      </c>
      <c r="E141" s="23"/>
      <c r="F141" s="23"/>
      <c r="G141" s="23"/>
      <c r="H141" s="23"/>
      <c r="I141" s="23"/>
      <c r="J141" s="23"/>
    </row>
    <row r="142" spans="1:10" ht="15">
      <c r="A142" s="1" t="s">
        <v>324</v>
      </c>
      <c r="B142" s="1" t="s">
        <v>325</v>
      </c>
      <c r="C142" s="17">
        <v>3</v>
      </c>
      <c r="D142" s="12">
        <v>8411</v>
      </c>
      <c r="E142" s="23"/>
      <c r="F142" s="23"/>
      <c r="G142" s="23"/>
      <c r="H142" s="23"/>
      <c r="I142" s="23"/>
      <c r="J142" s="23"/>
    </row>
    <row r="143" spans="1:10" ht="15">
      <c r="A143" s="1" t="s">
        <v>30</v>
      </c>
      <c r="B143" s="1">
        <v>742718109</v>
      </c>
      <c r="C143" s="17">
        <v>5</v>
      </c>
      <c r="D143" s="12">
        <v>8037</v>
      </c>
      <c r="E143" s="23"/>
      <c r="F143" s="23"/>
      <c r="G143" s="23"/>
      <c r="H143" s="23"/>
      <c r="I143" s="23"/>
      <c r="J143" s="23"/>
    </row>
    <row r="144" spans="1:10" ht="15">
      <c r="A144" s="1" t="s">
        <v>6</v>
      </c>
      <c r="B144" s="1" t="s">
        <v>91</v>
      </c>
      <c r="C144" s="17">
        <v>11</v>
      </c>
      <c r="D144" s="12" t="s">
        <v>184</v>
      </c>
      <c r="E144" s="23"/>
      <c r="F144" s="23"/>
      <c r="G144" s="23"/>
      <c r="H144" s="23"/>
      <c r="I144" s="23"/>
      <c r="J144" s="23"/>
    </row>
    <row r="145" spans="1:10" ht="15">
      <c r="A145" s="1" t="s">
        <v>418</v>
      </c>
      <c r="B145" s="1" t="s">
        <v>370</v>
      </c>
      <c r="C145" s="17">
        <v>3</v>
      </c>
      <c r="D145" s="12">
        <v>8441</v>
      </c>
      <c r="E145" s="23"/>
      <c r="F145" s="23"/>
      <c r="G145" s="23"/>
      <c r="H145" s="23"/>
      <c r="I145" s="23"/>
      <c r="J145" s="23"/>
    </row>
    <row r="146" spans="1:10" ht="15">
      <c r="A146" s="1" t="s">
        <v>364</v>
      </c>
      <c r="B146" s="1">
        <v>767204100</v>
      </c>
      <c r="C146" s="17">
        <v>4</v>
      </c>
      <c r="D146" s="12">
        <v>8267</v>
      </c>
      <c r="E146" s="23"/>
      <c r="F146" s="23"/>
      <c r="G146" s="23"/>
      <c r="H146" s="23"/>
      <c r="I146" s="23"/>
      <c r="J146" s="23"/>
    </row>
    <row r="147" spans="1:10" ht="15">
      <c r="A147" s="1" t="s">
        <v>263</v>
      </c>
      <c r="B147" s="1" t="s">
        <v>264</v>
      </c>
      <c r="C147" s="17">
        <v>2</v>
      </c>
      <c r="D147" s="12" t="s">
        <v>265</v>
      </c>
      <c r="E147" s="23"/>
      <c r="F147" s="23"/>
      <c r="G147" s="23"/>
      <c r="H147" s="23"/>
      <c r="I147" s="23"/>
      <c r="J147" s="23"/>
    </row>
    <row r="148" spans="1:10" ht="15">
      <c r="A148" s="1" t="s">
        <v>406</v>
      </c>
      <c r="B148" s="1" t="s">
        <v>389</v>
      </c>
      <c r="C148" s="17">
        <v>14</v>
      </c>
      <c r="D148" s="12">
        <v>8413</v>
      </c>
      <c r="E148" s="23"/>
      <c r="F148" s="23"/>
      <c r="G148" s="23"/>
      <c r="H148" s="23"/>
      <c r="I148" s="23"/>
      <c r="J148" s="23"/>
    </row>
    <row r="149" spans="1:10" ht="15">
      <c r="A149" s="1" t="s">
        <v>109</v>
      </c>
      <c r="B149" s="1" t="s">
        <v>110</v>
      </c>
      <c r="C149" s="17">
        <v>3</v>
      </c>
      <c r="D149" s="12">
        <v>8209</v>
      </c>
      <c r="E149" s="23"/>
      <c r="F149" s="23"/>
      <c r="G149" s="23"/>
      <c r="H149" s="23"/>
      <c r="I149" s="23"/>
      <c r="J149" s="23"/>
    </row>
    <row r="150" spans="1:10" ht="15">
      <c r="A150" s="1" t="s">
        <v>92</v>
      </c>
      <c r="B150" s="1" t="s">
        <v>93</v>
      </c>
      <c r="C150" s="17">
        <v>3</v>
      </c>
      <c r="D150" s="12" t="s">
        <v>185</v>
      </c>
      <c r="E150" s="23"/>
      <c r="F150" s="23"/>
      <c r="G150" s="23"/>
      <c r="H150" s="23"/>
      <c r="I150" s="23"/>
      <c r="J150" s="23"/>
    </row>
    <row r="151" spans="1:10" ht="15">
      <c r="A151" s="1" t="s">
        <v>372</v>
      </c>
      <c r="B151" s="1" t="s">
        <v>223</v>
      </c>
      <c r="C151" s="17">
        <v>3</v>
      </c>
      <c r="D151" s="12" t="s">
        <v>266</v>
      </c>
      <c r="E151" s="23"/>
      <c r="F151" s="23"/>
      <c r="G151" s="23"/>
      <c r="H151" s="23"/>
      <c r="I151" s="23"/>
      <c r="J151" s="23"/>
    </row>
    <row r="152" spans="1:10" ht="15">
      <c r="A152" s="1" t="s">
        <v>94</v>
      </c>
      <c r="B152" s="1" t="s">
        <v>95</v>
      </c>
      <c r="C152" s="17">
        <v>2</v>
      </c>
      <c r="D152" s="12" t="s">
        <v>186</v>
      </c>
      <c r="E152" s="23"/>
      <c r="F152" s="23"/>
      <c r="G152" s="23"/>
      <c r="H152" s="23"/>
      <c r="I152" s="23"/>
      <c r="J152" s="23"/>
    </row>
    <row r="153" spans="1:10" ht="15">
      <c r="A153" s="1" t="s">
        <v>240</v>
      </c>
      <c r="B153" s="1" t="s">
        <v>250</v>
      </c>
      <c r="C153" s="17">
        <v>2</v>
      </c>
      <c r="D153" s="12">
        <v>8294</v>
      </c>
      <c r="E153" s="23"/>
      <c r="F153" s="23"/>
      <c r="G153" s="23"/>
      <c r="H153" s="23"/>
      <c r="I153" s="23"/>
      <c r="J153" s="23"/>
    </row>
    <row r="154" spans="1:10" ht="15">
      <c r="A154" s="1" t="s">
        <v>357</v>
      </c>
      <c r="B154" s="1" t="s">
        <v>351</v>
      </c>
      <c r="C154" s="17">
        <v>2</v>
      </c>
      <c r="D154" s="12">
        <v>8435</v>
      </c>
      <c r="E154" s="23"/>
      <c r="F154" s="23"/>
      <c r="G154" s="23"/>
      <c r="H154" s="23"/>
      <c r="I154" s="23"/>
      <c r="J154" s="23"/>
    </row>
    <row r="155" spans="1:10" ht="15">
      <c r="A155" s="1" t="s">
        <v>96</v>
      </c>
      <c r="B155" s="1" t="s">
        <v>97</v>
      </c>
      <c r="C155" s="17">
        <v>1</v>
      </c>
      <c r="D155" s="12">
        <v>8154</v>
      </c>
      <c r="E155" s="23"/>
      <c r="F155" s="23"/>
      <c r="G155" s="23"/>
      <c r="H155" s="23"/>
      <c r="I155" s="23"/>
      <c r="J155" s="23"/>
    </row>
    <row r="156" spans="1:10" ht="15">
      <c r="A156" s="1" t="s">
        <v>98</v>
      </c>
      <c r="B156" s="1" t="s">
        <v>99</v>
      </c>
      <c r="C156" s="17">
        <v>2</v>
      </c>
      <c r="D156" s="12">
        <v>8165</v>
      </c>
      <c r="E156" s="23"/>
      <c r="F156" s="23"/>
      <c r="G156" s="23"/>
      <c r="H156" s="23"/>
      <c r="I156" s="23"/>
      <c r="J156" s="23"/>
    </row>
    <row r="157" spans="1:10" ht="15">
      <c r="A157" s="1" t="s">
        <v>242</v>
      </c>
      <c r="B157" s="1" t="s">
        <v>252</v>
      </c>
      <c r="C157" s="17">
        <f>1/3</f>
        <v>0.3333333333333333</v>
      </c>
      <c r="D157" s="12">
        <v>8297</v>
      </c>
      <c r="E157" s="23"/>
      <c r="F157" s="23"/>
      <c r="G157" s="23"/>
      <c r="H157" s="23"/>
      <c r="I157" s="23"/>
      <c r="J157" s="23"/>
    </row>
    <row r="158" spans="1:10" ht="15">
      <c r="A158" s="1" t="s">
        <v>289</v>
      </c>
      <c r="B158" s="1">
        <v>876568502</v>
      </c>
      <c r="C158" s="17">
        <v>1</v>
      </c>
      <c r="D158" s="12">
        <v>8375</v>
      </c>
      <c r="E158" s="23"/>
      <c r="F158" s="23"/>
      <c r="G158" s="23"/>
      <c r="H158" s="23"/>
      <c r="I158" s="23"/>
      <c r="J158" s="23"/>
    </row>
    <row r="159" spans="1:10" ht="15">
      <c r="A159" s="1" t="s">
        <v>111</v>
      </c>
      <c r="B159" s="1" t="s">
        <v>227</v>
      </c>
      <c r="C159" s="17">
        <v>1</v>
      </c>
      <c r="D159" s="12">
        <v>8211</v>
      </c>
      <c r="E159" s="23"/>
      <c r="F159" s="23"/>
      <c r="G159" s="23"/>
      <c r="H159" s="23"/>
      <c r="I159" s="23"/>
      <c r="J159" s="23"/>
    </row>
    <row r="160" spans="1:10" ht="15">
      <c r="A160" s="1" t="s">
        <v>31</v>
      </c>
      <c r="B160" s="1">
        <v>879382208</v>
      </c>
      <c r="C160" s="17">
        <v>8</v>
      </c>
      <c r="D160" s="12">
        <v>8062</v>
      </c>
      <c r="E160" s="23"/>
      <c r="F160" s="23"/>
      <c r="G160" s="23"/>
      <c r="H160" s="23"/>
      <c r="I160" s="23"/>
      <c r="J160" s="23"/>
    </row>
    <row r="161" spans="1:10" ht="15">
      <c r="A161" s="1" t="s">
        <v>349</v>
      </c>
      <c r="B161" s="20">
        <v>880890108</v>
      </c>
      <c r="C161" s="17">
        <v>2</v>
      </c>
      <c r="D161" s="1">
        <v>8432</v>
      </c>
      <c r="E161" s="23"/>
      <c r="F161" s="23"/>
      <c r="G161" s="23"/>
      <c r="H161" s="23"/>
      <c r="I161" s="23"/>
      <c r="J161" s="23"/>
    </row>
    <row r="162" spans="1:10" ht="15">
      <c r="A162" s="1" t="s">
        <v>7</v>
      </c>
      <c r="B162" s="20" t="s">
        <v>100</v>
      </c>
      <c r="C162" s="17">
        <v>5</v>
      </c>
      <c r="D162" s="1">
        <v>8168</v>
      </c>
      <c r="E162" s="23"/>
      <c r="F162" s="23"/>
      <c r="G162" s="23"/>
      <c r="H162" s="23"/>
      <c r="I162" s="23"/>
      <c r="J162" s="23"/>
    </row>
    <row r="163" spans="1:10" ht="15">
      <c r="A163" s="1" t="s">
        <v>45</v>
      </c>
      <c r="B163" s="20" t="s">
        <v>390</v>
      </c>
      <c r="C163" s="17">
        <v>2</v>
      </c>
      <c r="D163" s="1">
        <v>8080</v>
      </c>
      <c r="E163" s="23"/>
      <c r="F163" s="23"/>
      <c r="G163" s="23"/>
      <c r="H163" s="23"/>
      <c r="I163" s="23"/>
      <c r="J163" s="23"/>
    </row>
    <row r="164" spans="1:10" ht="15">
      <c r="A164" s="1" t="s">
        <v>64</v>
      </c>
      <c r="B164" s="20" t="s">
        <v>65</v>
      </c>
      <c r="C164" s="17">
        <v>3</v>
      </c>
      <c r="D164" s="1">
        <v>8117</v>
      </c>
      <c r="E164" s="23"/>
      <c r="F164" s="23"/>
      <c r="G164" s="23"/>
      <c r="H164" s="23"/>
      <c r="I164" s="23"/>
      <c r="J164" s="23"/>
    </row>
    <row r="165" spans="1:10" ht="15">
      <c r="A165" s="1" t="s">
        <v>66</v>
      </c>
      <c r="B165" s="20" t="s">
        <v>67</v>
      </c>
      <c r="C165" s="17">
        <v>4</v>
      </c>
      <c r="D165" s="1">
        <v>8176</v>
      </c>
      <c r="E165" s="23"/>
      <c r="F165" s="23"/>
      <c r="G165" s="23"/>
      <c r="H165" s="23"/>
      <c r="I165" s="23"/>
      <c r="J165" s="23"/>
    </row>
    <row r="166" spans="1:10" ht="15">
      <c r="A166" s="1" t="s">
        <v>112</v>
      </c>
      <c r="B166" s="20" t="s">
        <v>410</v>
      </c>
      <c r="C166" s="17">
        <v>3</v>
      </c>
      <c r="D166" s="1">
        <v>8213</v>
      </c>
      <c r="E166" s="23"/>
      <c r="F166" s="23"/>
      <c r="G166" s="23"/>
      <c r="H166" s="23"/>
      <c r="I166" s="23"/>
      <c r="J166" s="23"/>
    </row>
    <row r="167" spans="1:10" ht="15">
      <c r="A167" s="1" t="s">
        <v>113</v>
      </c>
      <c r="B167" s="20" t="s">
        <v>114</v>
      </c>
      <c r="C167" s="17">
        <v>5</v>
      </c>
      <c r="D167" s="1">
        <v>8214</v>
      </c>
      <c r="E167" s="23"/>
      <c r="F167" s="23"/>
      <c r="G167" s="23"/>
      <c r="H167" s="23"/>
      <c r="I167" s="23"/>
      <c r="J167" s="23"/>
    </row>
    <row r="168" spans="1:10" ht="15">
      <c r="A168" s="1" t="s">
        <v>359</v>
      </c>
      <c r="B168" s="20" t="s">
        <v>352</v>
      </c>
      <c r="C168" s="17">
        <v>3</v>
      </c>
      <c r="D168" s="1">
        <v>8437</v>
      </c>
      <c r="E168" s="23"/>
      <c r="F168" s="23"/>
      <c r="G168" s="23"/>
      <c r="H168" s="23"/>
      <c r="I168" s="23"/>
      <c r="J168" s="23"/>
    </row>
    <row r="169" spans="1:10" ht="15">
      <c r="A169" s="1" t="s">
        <v>376</v>
      </c>
      <c r="B169" s="1" t="s">
        <v>395</v>
      </c>
      <c r="C169" s="17">
        <v>2</v>
      </c>
      <c r="D169" s="14">
        <v>8169</v>
      </c>
      <c r="E169" s="23"/>
      <c r="F169" s="23"/>
      <c r="G169" s="23"/>
      <c r="H169" s="23"/>
      <c r="I169" s="23"/>
      <c r="J169" s="23"/>
    </row>
    <row r="170" spans="1:10" ht="15">
      <c r="A170" s="1" t="s">
        <v>236</v>
      </c>
      <c r="B170" s="1" t="s">
        <v>246</v>
      </c>
      <c r="C170" s="17">
        <v>1</v>
      </c>
      <c r="D170" s="14">
        <v>8287</v>
      </c>
      <c r="E170" s="23"/>
      <c r="F170" s="23"/>
      <c r="G170" s="23"/>
      <c r="H170" s="23"/>
      <c r="I170" s="23"/>
      <c r="J170" s="23"/>
    </row>
    <row r="171" spans="1:10" ht="15">
      <c r="A171" s="1" t="s">
        <v>115</v>
      </c>
      <c r="B171" s="20">
        <v>904784709</v>
      </c>
      <c r="C171" s="17">
        <v>3</v>
      </c>
      <c r="D171" s="14">
        <v>8215</v>
      </c>
      <c r="E171" s="23"/>
      <c r="F171" s="23"/>
      <c r="G171" s="23"/>
      <c r="H171" s="23"/>
      <c r="I171" s="23"/>
      <c r="J171" s="23"/>
    </row>
    <row r="172" spans="1:10" ht="15">
      <c r="A172" s="1" t="s">
        <v>355</v>
      </c>
      <c r="B172" s="1" t="s">
        <v>391</v>
      </c>
      <c r="C172" s="17">
        <v>3</v>
      </c>
      <c r="D172" s="14">
        <v>8433</v>
      </c>
      <c r="E172" s="23"/>
      <c r="F172" s="23"/>
      <c r="G172" s="23"/>
      <c r="H172" s="23"/>
      <c r="I172" s="23"/>
      <c r="J172" s="23"/>
    </row>
    <row r="173" spans="1:10" ht="15">
      <c r="A173" s="1" t="s">
        <v>566</v>
      </c>
      <c r="B173" s="20" t="s">
        <v>567</v>
      </c>
      <c r="C173" s="17">
        <v>5</v>
      </c>
      <c r="D173" s="14">
        <v>8042</v>
      </c>
      <c r="E173" s="23"/>
      <c r="F173" s="23"/>
      <c r="G173" s="23"/>
      <c r="H173" s="23"/>
      <c r="I173" s="23"/>
      <c r="J173" s="23"/>
    </row>
    <row r="174" spans="1:10" ht="15">
      <c r="A174" s="1" t="s">
        <v>237</v>
      </c>
      <c r="B174" s="1" t="s">
        <v>247</v>
      </c>
      <c r="C174" s="17">
        <v>2</v>
      </c>
      <c r="D174" s="14">
        <v>8288</v>
      </c>
      <c r="E174" s="23"/>
      <c r="F174" s="23"/>
      <c r="G174" s="23"/>
      <c r="H174" s="23"/>
      <c r="I174" s="23"/>
      <c r="J174" s="23"/>
    </row>
    <row r="175" spans="1:10" ht="15">
      <c r="A175" s="1" t="s">
        <v>9</v>
      </c>
      <c r="B175" s="1" t="s">
        <v>392</v>
      </c>
      <c r="C175" s="17">
        <v>1</v>
      </c>
      <c r="D175" s="14" t="s">
        <v>187</v>
      </c>
      <c r="E175" s="23"/>
      <c r="F175" s="23"/>
      <c r="G175" s="23"/>
      <c r="H175" s="23"/>
      <c r="I175" s="23"/>
      <c r="J175" s="23"/>
    </row>
    <row r="176" spans="1:10" ht="15">
      <c r="A176" s="1" t="s">
        <v>32</v>
      </c>
      <c r="B176" s="1">
        <v>931142103</v>
      </c>
      <c r="C176" s="17">
        <v>3</v>
      </c>
      <c r="D176" s="14">
        <v>8044</v>
      </c>
      <c r="E176" s="23"/>
      <c r="F176" s="23"/>
      <c r="G176" s="23"/>
      <c r="H176" s="23"/>
      <c r="I176" s="23"/>
      <c r="J176" s="23"/>
    </row>
    <row r="177" spans="1:10" ht="15">
      <c r="A177" s="1" t="s">
        <v>33</v>
      </c>
      <c r="B177" s="1">
        <v>949746101</v>
      </c>
      <c r="C177" s="17">
        <v>5</v>
      </c>
      <c r="D177" s="14">
        <v>8047</v>
      </c>
      <c r="E177" s="23"/>
      <c r="F177" s="23"/>
      <c r="G177" s="23"/>
      <c r="H177" s="23"/>
      <c r="I177" s="23"/>
      <c r="J177" s="23"/>
    </row>
    <row r="178" spans="1:10" ht="15">
      <c r="A178" s="1" t="s">
        <v>245</v>
      </c>
      <c r="B178" s="1">
        <v>961214301</v>
      </c>
      <c r="C178" s="17">
        <v>3</v>
      </c>
      <c r="D178" s="14">
        <v>8302</v>
      </c>
      <c r="E178" s="23"/>
      <c r="F178" s="23"/>
      <c r="G178" s="23"/>
      <c r="H178" s="23"/>
      <c r="I178" s="23"/>
      <c r="J178" s="23"/>
    </row>
    <row r="179" spans="1:10" ht="15">
      <c r="A179" s="1" t="s">
        <v>416</v>
      </c>
      <c r="B179" s="20" t="s">
        <v>417</v>
      </c>
      <c r="C179" s="17">
        <v>3</v>
      </c>
      <c r="D179" s="14" t="s">
        <v>188</v>
      </c>
      <c r="E179" s="23"/>
      <c r="F179" s="23"/>
      <c r="G179" s="23"/>
      <c r="H179" s="23"/>
      <c r="I179" s="23"/>
      <c r="J179" s="23"/>
    </row>
    <row r="180" spans="1:10" ht="15">
      <c r="A180" s="1" t="s">
        <v>327</v>
      </c>
      <c r="B180" s="1" t="s">
        <v>335</v>
      </c>
      <c r="C180" s="17">
        <v>1</v>
      </c>
      <c r="D180" s="14">
        <v>8415</v>
      </c>
      <c r="E180" s="23"/>
      <c r="F180" s="23"/>
      <c r="G180" s="23"/>
      <c r="H180" s="23"/>
      <c r="I180" s="23"/>
      <c r="J180" s="23"/>
    </row>
    <row r="181" spans="1:10" ht="15">
      <c r="A181" s="1" t="s">
        <v>411</v>
      </c>
      <c r="B181" s="1" t="s">
        <v>393</v>
      </c>
      <c r="C181" s="17">
        <v>2</v>
      </c>
      <c r="D181" s="14">
        <v>8397</v>
      </c>
      <c r="E181" s="23"/>
      <c r="F181" s="23"/>
      <c r="G181" s="23"/>
      <c r="H181" s="23"/>
      <c r="I181" s="23"/>
      <c r="J181" s="23"/>
    </row>
    <row r="182" spans="1:10" ht="15">
      <c r="A182" s="1" t="s">
        <v>427</v>
      </c>
      <c r="B182" s="1" t="s">
        <v>457</v>
      </c>
      <c r="C182" s="17">
        <v>8</v>
      </c>
      <c r="D182" s="14">
        <v>8467</v>
      </c>
      <c r="E182" s="23"/>
      <c r="F182" s="23"/>
      <c r="G182" s="23"/>
      <c r="H182" s="23"/>
      <c r="I182" s="23"/>
      <c r="J182" s="23"/>
    </row>
    <row r="183" spans="1:10" ht="15">
      <c r="A183" s="1" t="s">
        <v>428</v>
      </c>
      <c r="B183" s="1" t="s">
        <v>458</v>
      </c>
      <c r="C183" s="17">
        <v>72</v>
      </c>
      <c r="D183" s="14">
        <v>8468</v>
      </c>
      <c r="E183" s="23"/>
      <c r="F183" s="23"/>
      <c r="G183" s="23"/>
      <c r="H183" s="23"/>
      <c r="I183" s="23"/>
      <c r="J183" s="23"/>
    </row>
    <row r="184" spans="1:10" ht="15">
      <c r="A184" s="1" t="s">
        <v>429</v>
      </c>
      <c r="B184" s="1" t="s">
        <v>459</v>
      </c>
      <c r="C184" s="17">
        <v>12</v>
      </c>
      <c r="D184" s="14">
        <v>8469</v>
      </c>
      <c r="E184" s="23"/>
      <c r="F184" s="23"/>
      <c r="G184" s="23"/>
      <c r="H184" s="23"/>
      <c r="I184" s="23"/>
      <c r="J184" s="23"/>
    </row>
    <row r="185" spans="1:10" ht="15">
      <c r="A185" s="1" t="s">
        <v>430</v>
      </c>
      <c r="B185" s="1" t="s">
        <v>460</v>
      </c>
      <c r="C185" s="17">
        <v>11</v>
      </c>
      <c r="D185" s="14">
        <v>8470</v>
      </c>
      <c r="E185" s="23"/>
      <c r="F185" s="23"/>
      <c r="G185" s="23"/>
      <c r="H185" s="23"/>
      <c r="I185" s="23"/>
      <c r="J185" s="23"/>
    </row>
    <row r="186" spans="1:10" ht="15">
      <c r="A186" s="1" t="s">
        <v>431</v>
      </c>
      <c r="B186" s="1" t="s">
        <v>461</v>
      </c>
      <c r="C186" s="17">
        <v>13</v>
      </c>
      <c r="D186" s="14">
        <v>8471</v>
      </c>
      <c r="E186" s="23"/>
      <c r="F186" s="23"/>
      <c r="G186" s="23"/>
      <c r="H186" s="23"/>
      <c r="I186" s="23"/>
      <c r="J186" s="23"/>
    </row>
    <row r="187" spans="1:10" ht="15">
      <c r="A187" s="1" t="s">
        <v>432</v>
      </c>
      <c r="B187" s="1" t="s">
        <v>462</v>
      </c>
      <c r="C187" s="17">
        <v>4</v>
      </c>
      <c r="D187" s="14">
        <v>8473</v>
      </c>
      <c r="E187" s="23"/>
      <c r="F187" s="23"/>
      <c r="G187" s="23"/>
      <c r="H187" s="23"/>
      <c r="I187" s="23"/>
      <c r="J187" s="23"/>
    </row>
    <row r="188" spans="1:10" ht="15">
      <c r="A188" s="1" t="s">
        <v>433</v>
      </c>
      <c r="B188" s="1" t="s">
        <v>463</v>
      </c>
      <c r="C188" s="17">
        <v>16</v>
      </c>
      <c r="D188" s="14">
        <v>8474</v>
      </c>
      <c r="E188" s="23"/>
      <c r="F188" s="23"/>
      <c r="G188" s="23"/>
      <c r="H188" s="23"/>
      <c r="I188" s="23"/>
      <c r="J188" s="23"/>
    </row>
    <row r="189" spans="1:10" ht="15">
      <c r="A189" s="1" t="s">
        <v>434</v>
      </c>
      <c r="B189" s="1" t="s">
        <v>464</v>
      </c>
      <c r="C189" s="17">
        <v>11</v>
      </c>
      <c r="D189" s="14">
        <v>8476</v>
      </c>
      <c r="E189" s="23"/>
      <c r="F189" s="23"/>
      <c r="G189" s="23"/>
      <c r="H189" s="23"/>
      <c r="I189" s="23"/>
      <c r="J189" s="23"/>
    </row>
    <row r="190" spans="1:10" ht="15">
      <c r="A190" s="1" t="s">
        <v>435</v>
      </c>
      <c r="B190" s="1" t="s">
        <v>465</v>
      </c>
      <c r="C190" s="17">
        <v>4</v>
      </c>
      <c r="D190" s="14">
        <v>8477</v>
      </c>
      <c r="E190" s="23"/>
      <c r="F190" s="23"/>
      <c r="G190" s="23"/>
      <c r="H190" s="23"/>
      <c r="I190" s="23"/>
      <c r="J190" s="23"/>
    </row>
    <row r="191" spans="1:10" ht="15">
      <c r="A191" s="1" t="s">
        <v>436</v>
      </c>
      <c r="B191" s="1" t="s">
        <v>466</v>
      </c>
      <c r="C191" s="17">
        <v>6</v>
      </c>
      <c r="D191" s="14">
        <v>8478</v>
      </c>
      <c r="E191" s="23"/>
      <c r="F191" s="23"/>
      <c r="G191" s="23"/>
      <c r="H191" s="23"/>
      <c r="I191" s="23"/>
      <c r="J191" s="23"/>
    </row>
    <row r="192" spans="1:10" ht="15">
      <c r="A192" s="1" t="s">
        <v>437</v>
      </c>
      <c r="B192" s="1" t="s">
        <v>467</v>
      </c>
      <c r="C192" s="17">
        <v>15</v>
      </c>
      <c r="D192" s="14">
        <v>8479</v>
      </c>
      <c r="E192" s="23"/>
      <c r="F192" s="23"/>
      <c r="G192" s="23"/>
      <c r="H192" s="23"/>
      <c r="I192" s="23"/>
      <c r="J192" s="23"/>
    </row>
    <row r="193" spans="1:10" ht="15">
      <c r="A193" s="1" t="s">
        <v>438</v>
      </c>
      <c r="B193" s="1" t="s">
        <v>468</v>
      </c>
      <c r="C193" s="17">
        <v>1</v>
      </c>
      <c r="D193" s="14">
        <v>8480</v>
      </c>
      <c r="E193" s="23"/>
      <c r="F193" s="23"/>
      <c r="G193" s="23"/>
      <c r="H193" s="23"/>
      <c r="I193" s="23"/>
      <c r="J193" s="23"/>
    </row>
    <row r="194" spans="1:10" ht="15">
      <c r="A194" s="1" t="s">
        <v>439</v>
      </c>
      <c r="B194" s="1" t="s">
        <v>469</v>
      </c>
      <c r="C194" s="17">
        <v>0.5</v>
      </c>
      <c r="D194" s="14">
        <v>8481</v>
      </c>
      <c r="E194" s="23"/>
      <c r="F194" s="23"/>
      <c r="G194" s="23"/>
      <c r="H194" s="23"/>
      <c r="I194" s="23"/>
      <c r="J194" s="23"/>
    </row>
    <row r="195" spans="1:10" ht="15">
      <c r="A195" s="1" t="s">
        <v>440</v>
      </c>
      <c r="B195" s="1" t="s">
        <v>470</v>
      </c>
      <c r="C195" s="17">
        <v>0.25</v>
      </c>
      <c r="D195" s="14">
        <v>8482</v>
      </c>
      <c r="E195" s="23"/>
      <c r="F195" s="23"/>
      <c r="G195" s="23"/>
      <c r="H195" s="23"/>
      <c r="I195" s="23"/>
      <c r="J195" s="23"/>
    </row>
    <row r="196" spans="1:10" ht="15">
      <c r="A196" s="1" t="s">
        <v>441</v>
      </c>
      <c r="B196" s="1" t="s">
        <v>471</v>
      </c>
      <c r="C196" s="17">
        <v>2</v>
      </c>
      <c r="D196" s="14">
        <v>8483</v>
      </c>
      <c r="E196" s="23"/>
      <c r="F196" s="23"/>
      <c r="G196" s="23"/>
      <c r="H196" s="23"/>
      <c r="I196" s="23"/>
      <c r="J196" s="23"/>
    </row>
    <row r="197" spans="1:10" ht="15">
      <c r="A197" s="1" t="s">
        <v>442</v>
      </c>
      <c r="B197" s="1" t="s">
        <v>472</v>
      </c>
      <c r="C197" s="17">
        <v>1</v>
      </c>
      <c r="D197" s="14">
        <v>8484</v>
      </c>
      <c r="E197" s="23"/>
      <c r="F197" s="23"/>
      <c r="G197" s="23"/>
      <c r="H197" s="23"/>
      <c r="I197" s="23"/>
      <c r="J197" s="23"/>
    </row>
    <row r="198" spans="1:10" ht="15">
      <c r="A198" s="1" t="s">
        <v>443</v>
      </c>
      <c r="B198" s="1" t="s">
        <v>473</v>
      </c>
      <c r="C198" s="17">
        <v>2</v>
      </c>
      <c r="D198" s="14">
        <v>8485</v>
      </c>
      <c r="E198" s="23"/>
      <c r="F198" s="23"/>
      <c r="G198" s="23"/>
      <c r="H198" s="23"/>
      <c r="I198" s="23"/>
      <c r="J198" s="23"/>
    </row>
    <row r="199" spans="1:10" ht="15">
      <c r="A199" s="1" t="s">
        <v>444</v>
      </c>
      <c r="B199" s="1" t="s">
        <v>474</v>
      </c>
      <c r="C199" s="17">
        <v>3</v>
      </c>
      <c r="D199" s="14">
        <v>8487</v>
      </c>
      <c r="E199" s="23"/>
      <c r="F199" s="23"/>
      <c r="G199" s="23"/>
      <c r="H199" s="23"/>
      <c r="I199" s="23"/>
      <c r="J199" s="23"/>
    </row>
    <row r="200" spans="1:10" ht="15">
      <c r="A200" s="1" t="s">
        <v>445</v>
      </c>
      <c r="B200" s="1" t="s">
        <v>475</v>
      </c>
      <c r="C200" s="17">
        <v>1</v>
      </c>
      <c r="D200" s="14">
        <v>8488</v>
      </c>
      <c r="E200" s="23"/>
      <c r="F200" s="23"/>
      <c r="G200" s="23"/>
      <c r="H200" s="23"/>
      <c r="I200" s="23"/>
      <c r="J200" s="23"/>
    </row>
    <row r="201" spans="1:10" ht="15">
      <c r="A201" s="1" t="s">
        <v>446</v>
      </c>
      <c r="B201" s="1" t="s">
        <v>476</v>
      </c>
      <c r="C201" s="17">
        <v>6</v>
      </c>
      <c r="D201" s="14">
        <v>8489</v>
      </c>
      <c r="E201" s="23"/>
      <c r="F201" s="23"/>
      <c r="G201" s="23"/>
      <c r="H201" s="23"/>
      <c r="I201" s="23"/>
      <c r="J201" s="23"/>
    </row>
    <row r="202" spans="1:10" ht="15">
      <c r="A202" s="1" t="s">
        <v>447</v>
      </c>
      <c r="B202" s="1" t="s">
        <v>565</v>
      </c>
      <c r="C202" s="17">
        <v>1</v>
      </c>
      <c r="D202" s="14">
        <v>8490</v>
      </c>
      <c r="E202" s="23"/>
      <c r="F202" s="23"/>
      <c r="G202" s="23"/>
      <c r="H202" s="23"/>
      <c r="I202" s="23"/>
      <c r="J202" s="23"/>
    </row>
    <row r="203" spans="1:10" ht="15">
      <c r="A203" s="1" t="s">
        <v>448</v>
      </c>
      <c r="B203" s="1" t="s">
        <v>477</v>
      </c>
      <c r="C203" s="17">
        <v>2</v>
      </c>
      <c r="D203" s="14">
        <v>8491</v>
      </c>
      <c r="E203" s="23"/>
      <c r="F203" s="23"/>
      <c r="G203" s="23"/>
      <c r="H203" s="23"/>
      <c r="I203" s="23"/>
      <c r="J203" s="23"/>
    </row>
    <row r="204" spans="1:10" ht="15">
      <c r="A204" s="1" t="s">
        <v>449</v>
      </c>
      <c r="B204" s="1" t="s">
        <v>478</v>
      </c>
      <c r="C204" s="17">
        <v>4</v>
      </c>
      <c r="D204" s="14">
        <v>8492</v>
      </c>
      <c r="E204" s="23"/>
      <c r="F204" s="23"/>
      <c r="G204" s="23"/>
      <c r="H204" s="23"/>
      <c r="I204" s="23"/>
      <c r="J204" s="23"/>
    </row>
    <row r="205" spans="1:10" ht="15">
      <c r="A205" s="1" t="s">
        <v>450</v>
      </c>
      <c r="B205" s="1" t="s">
        <v>479</v>
      </c>
      <c r="C205" s="17">
        <v>4</v>
      </c>
      <c r="D205" s="14">
        <v>8493</v>
      </c>
      <c r="E205" s="23"/>
      <c r="F205" s="23"/>
      <c r="G205" s="23"/>
      <c r="H205" s="23"/>
      <c r="I205" s="23"/>
      <c r="J205" s="23"/>
    </row>
    <row r="206" spans="1:10" ht="15">
      <c r="A206" s="1" t="s">
        <v>451</v>
      </c>
      <c r="B206" s="1" t="s">
        <v>480</v>
      </c>
      <c r="C206" s="17">
        <v>13</v>
      </c>
      <c r="D206" s="14">
        <v>8494</v>
      </c>
      <c r="E206" s="23"/>
      <c r="F206" s="23"/>
      <c r="G206" s="23"/>
      <c r="H206" s="23"/>
      <c r="I206" s="23"/>
      <c r="J206" s="23"/>
    </row>
    <row r="207" spans="1:10" ht="15">
      <c r="A207" s="1" t="s">
        <v>452</v>
      </c>
      <c r="B207" s="1" t="s">
        <v>481</v>
      </c>
      <c r="C207" s="17">
        <v>6</v>
      </c>
      <c r="D207" s="14">
        <v>8495</v>
      </c>
      <c r="E207" s="23"/>
      <c r="F207" s="23"/>
      <c r="G207" s="23"/>
      <c r="H207" s="23"/>
      <c r="I207" s="23"/>
      <c r="J207" s="23"/>
    </row>
    <row r="208" spans="1:10" ht="15">
      <c r="A208" s="1" t="s">
        <v>453</v>
      </c>
      <c r="B208" s="1" t="s">
        <v>482</v>
      </c>
      <c r="C208" s="17">
        <v>0.5</v>
      </c>
      <c r="D208" s="14">
        <v>8496</v>
      </c>
      <c r="E208" s="23"/>
      <c r="F208" s="23"/>
      <c r="G208" s="23"/>
      <c r="H208" s="23"/>
      <c r="I208" s="23"/>
      <c r="J208" s="23"/>
    </row>
    <row r="209" spans="1:10" ht="15">
      <c r="A209" s="1" t="s">
        <v>454</v>
      </c>
      <c r="B209" s="1" t="s">
        <v>483</v>
      </c>
      <c r="C209" s="17">
        <v>1</v>
      </c>
      <c r="D209" s="14">
        <v>8497</v>
      </c>
      <c r="E209" s="23"/>
      <c r="F209" s="23"/>
      <c r="G209" s="23"/>
      <c r="H209" s="23"/>
      <c r="I209" s="23"/>
      <c r="J209" s="23"/>
    </row>
    <row r="210" spans="1:10" ht="15">
      <c r="A210" s="1" t="s">
        <v>455</v>
      </c>
      <c r="B210" s="1" t="s">
        <v>484</v>
      </c>
      <c r="C210" s="17">
        <v>0.5</v>
      </c>
      <c r="D210" s="14">
        <v>8498</v>
      </c>
      <c r="E210" s="23"/>
      <c r="F210" s="23"/>
      <c r="G210" s="23"/>
      <c r="H210" s="23"/>
      <c r="I210" s="23"/>
      <c r="J210" s="23"/>
    </row>
    <row r="211" spans="1:10" ht="15">
      <c r="A211" s="1" t="s">
        <v>456</v>
      </c>
      <c r="B211" s="1" t="s">
        <v>485</v>
      </c>
      <c r="C211" s="17">
        <v>2</v>
      </c>
      <c r="D211" s="14">
        <v>8499</v>
      </c>
      <c r="E211" s="23"/>
      <c r="F211" s="23"/>
      <c r="G211" s="23"/>
      <c r="H211" s="23"/>
      <c r="I211" s="23"/>
      <c r="J211" s="23"/>
    </row>
    <row r="212" spans="1:10" ht="15">
      <c r="A212" s="1" t="s">
        <v>486</v>
      </c>
      <c r="B212" s="1" t="s">
        <v>505</v>
      </c>
      <c r="C212" s="17">
        <v>9</v>
      </c>
      <c r="D212" s="14">
        <v>8523</v>
      </c>
      <c r="E212" s="23"/>
      <c r="F212" s="23"/>
      <c r="G212" s="23"/>
      <c r="H212" s="23"/>
      <c r="I212" s="23"/>
      <c r="J212" s="23"/>
    </row>
    <row r="213" spans="1:10" ht="15">
      <c r="A213" s="1" t="s">
        <v>487</v>
      </c>
      <c r="B213" s="1" t="s">
        <v>506</v>
      </c>
      <c r="C213" s="17">
        <v>11</v>
      </c>
      <c r="D213" s="14">
        <v>8501</v>
      </c>
      <c r="E213" s="23"/>
      <c r="F213" s="23"/>
      <c r="G213" s="23"/>
      <c r="H213" s="23"/>
      <c r="I213" s="23"/>
      <c r="J213" s="23"/>
    </row>
    <row r="214" spans="1:10" ht="15">
      <c r="A214" s="1" t="s">
        <v>488</v>
      </c>
      <c r="B214" s="1" t="s">
        <v>507</v>
      </c>
      <c r="C214" s="17">
        <f>1/3</f>
        <v>0.3333333333333333</v>
      </c>
      <c r="D214" s="14">
        <v>8502</v>
      </c>
      <c r="E214" s="23"/>
      <c r="F214" s="23"/>
      <c r="G214" s="23"/>
      <c r="H214" s="23"/>
      <c r="I214" s="23"/>
      <c r="J214" s="23"/>
    </row>
    <row r="215" spans="1:10" ht="15">
      <c r="A215" s="1" t="s">
        <v>489</v>
      </c>
      <c r="B215" s="1" t="s">
        <v>508</v>
      </c>
      <c r="C215" s="17">
        <v>1</v>
      </c>
      <c r="D215" s="14">
        <v>8503</v>
      </c>
      <c r="E215" s="23"/>
      <c r="F215" s="23"/>
      <c r="G215" s="23"/>
      <c r="H215" s="23"/>
      <c r="I215" s="23"/>
      <c r="J215" s="23"/>
    </row>
    <row r="216" spans="1:10" ht="15">
      <c r="A216" s="1" t="s">
        <v>490</v>
      </c>
      <c r="B216" s="1" t="s">
        <v>509</v>
      </c>
      <c r="C216" s="17">
        <v>1</v>
      </c>
      <c r="D216" s="14" t="s">
        <v>524</v>
      </c>
      <c r="E216" s="23"/>
      <c r="F216" s="23"/>
      <c r="G216" s="23"/>
      <c r="H216" s="23"/>
      <c r="I216" s="23"/>
      <c r="J216" s="23"/>
    </row>
    <row r="217" spans="1:10" ht="15">
      <c r="A217" s="1" t="s">
        <v>491</v>
      </c>
      <c r="B217" s="1" t="s">
        <v>510</v>
      </c>
      <c r="C217" s="17">
        <v>2</v>
      </c>
      <c r="D217" s="14" t="s">
        <v>525</v>
      </c>
      <c r="E217" s="23"/>
      <c r="F217" s="23"/>
      <c r="G217" s="23"/>
      <c r="H217" s="23"/>
      <c r="I217" s="23"/>
      <c r="J217" s="23"/>
    </row>
    <row r="218" spans="1:10" ht="15">
      <c r="A218" s="1" t="s">
        <v>492</v>
      </c>
      <c r="B218" s="1" t="s">
        <v>511</v>
      </c>
      <c r="C218" s="17">
        <v>14</v>
      </c>
      <c r="D218" s="14" t="s">
        <v>526</v>
      </c>
      <c r="E218" s="23"/>
      <c r="F218" s="23"/>
      <c r="G218" s="23"/>
      <c r="H218" s="23"/>
      <c r="I218" s="23"/>
      <c r="J218" s="23"/>
    </row>
    <row r="219" spans="1:10" ht="15">
      <c r="A219" s="1" t="s">
        <v>569</v>
      </c>
      <c r="B219" s="1" t="s">
        <v>568</v>
      </c>
      <c r="C219" s="17">
        <v>2</v>
      </c>
      <c r="D219" s="14" t="s">
        <v>527</v>
      </c>
      <c r="E219" s="23"/>
      <c r="F219" s="23"/>
      <c r="G219" s="23"/>
      <c r="H219" s="23"/>
      <c r="I219" s="23"/>
      <c r="J219" s="23"/>
    </row>
    <row r="220" spans="1:10" ht="15">
      <c r="A220" s="1" t="s">
        <v>560</v>
      </c>
      <c r="B220" s="1" t="s">
        <v>561</v>
      </c>
      <c r="C220" s="17">
        <v>5</v>
      </c>
      <c r="D220" s="14" t="s">
        <v>528</v>
      </c>
      <c r="E220" s="23"/>
      <c r="F220" s="23"/>
      <c r="G220" s="23"/>
      <c r="H220" s="23"/>
      <c r="I220" s="23"/>
      <c r="J220" s="23"/>
    </row>
    <row r="221" spans="1:10" ht="15">
      <c r="A221" s="1" t="s">
        <v>493</v>
      </c>
      <c r="B221" s="1" t="s">
        <v>512</v>
      </c>
      <c r="C221" s="17">
        <v>0.25</v>
      </c>
      <c r="D221" s="14" t="s">
        <v>529</v>
      </c>
      <c r="E221" s="23"/>
      <c r="F221" s="23"/>
      <c r="G221" s="23"/>
      <c r="H221" s="23"/>
      <c r="I221" s="23"/>
      <c r="J221" s="23"/>
    </row>
    <row r="222" spans="1:10" ht="15">
      <c r="A222" s="1" t="s">
        <v>494</v>
      </c>
      <c r="B222" s="1" t="s">
        <v>513</v>
      </c>
      <c r="C222" s="17">
        <f>1/3</f>
        <v>0.3333333333333333</v>
      </c>
      <c r="D222" s="14" t="s">
        <v>530</v>
      </c>
      <c r="E222" s="23"/>
      <c r="F222" s="23"/>
      <c r="G222" s="23"/>
      <c r="H222" s="23"/>
      <c r="I222" s="23"/>
      <c r="J222" s="23"/>
    </row>
    <row r="223" spans="1:10" ht="15">
      <c r="A223" s="1" t="s">
        <v>495</v>
      </c>
      <c r="B223" s="1" t="s">
        <v>514</v>
      </c>
      <c r="C223" s="17">
        <v>1</v>
      </c>
      <c r="D223" s="14" t="s">
        <v>531</v>
      </c>
      <c r="E223" s="23"/>
      <c r="F223" s="23"/>
      <c r="G223" s="23"/>
      <c r="H223" s="23"/>
      <c r="I223" s="23"/>
      <c r="J223" s="23"/>
    </row>
    <row r="224" spans="1:10" ht="15">
      <c r="A224" s="1" t="s">
        <v>496</v>
      </c>
      <c r="B224" s="1" t="s">
        <v>515</v>
      </c>
      <c r="C224" s="17">
        <v>0.5</v>
      </c>
      <c r="D224" s="14" t="s">
        <v>532</v>
      </c>
      <c r="E224" s="23"/>
      <c r="F224" s="23"/>
      <c r="G224" s="23"/>
      <c r="H224" s="23"/>
      <c r="I224" s="23"/>
      <c r="J224" s="23"/>
    </row>
    <row r="225" spans="1:10" ht="15">
      <c r="A225" s="1" t="s">
        <v>497</v>
      </c>
      <c r="B225" s="1" t="s">
        <v>516</v>
      </c>
      <c r="C225" s="17">
        <v>6</v>
      </c>
      <c r="D225" s="14" t="s">
        <v>533</v>
      </c>
      <c r="E225" s="23"/>
      <c r="F225" s="23"/>
      <c r="G225" s="23"/>
      <c r="H225" s="23"/>
      <c r="I225" s="23"/>
      <c r="J225" s="23"/>
    </row>
    <row r="226" spans="1:10" ht="15">
      <c r="A226" s="1" t="s">
        <v>498</v>
      </c>
      <c r="B226" s="1" t="s">
        <v>517</v>
      </c>
      <c r="C226" s="17">
        <v>1</v>
      </c>
      <c r="D226" s="14" t="s">
        <v>534</v>
      </c>
      <c r="E226" s="23"/>
      <c r="F226" s="23"/>
      <c r="G226" s="23"/>
      <c r="H226" s="23"/>
      <c r="I226" s="23"/>
      <c r="J226" s="23"/>
    </row>
    <row r="227" spans="1:10" ht="15">
      <c r="A227" s="1" t="s">
        <v>499</v>
      </c>
      <c r="B227" s="1" t="s">
        <v>518</v>
      </c>
      <c r="C227" s="17">
        <v>1</v>
      </c>
      <c r="D227" s="14" t="s">
        <v>535</v>
      </c>
      <c r="E227" s="23"/>
      <c r="F227" s="23"/>
      <c r="G227" s="23"/>
      <c r="H227" s="23"/>
      <c r="I227" s="23"/>
      <c r="J227" s="23"/>
    </row>
    <row r="228" spans="1:10" ht="15">
      <c r="A228" s="1" t="s">
        <v>500</v>
      </c>
      <c r="B228" s="1" t="s">
        <v>519</v>
      </c>
      <c r="C228" s="17">
        <v>1</v>
      </c>
      <c r="D228" s="14" t="s">
        <v>536</v>
      </c>
      <c r="E228" s="23"/>
      <c r="F228" s="23"/>
      <c r="G228" s="23"/>
      <c r="H228" s="23"/>
      <c r="I228" s="23"/>
      <c r="J228" s="23"/>
    </row>
    <row r="229" spans="1:10" ht="15">
      <c r="A229" s="1" t="s">
        <v>501</v>
      </c>
      <c r="B229" s="1" t="s">
        <v>520</v>
      </c>
      <c r="C229" s="17">
        <v>1</v>
      </c>
      <c r="D229" s="14" t="s">
        <v>537</v>
      </c>
      <c r="E229" s="23"/>
      <c r="F229" s="23"/>
      <c r="G229" s="23"/>
      <c r="H229" s="23"/>
      <c r="I229" s="23"/>
      <c r="J229" s="23"/>
    </row>
    <row r="230" spans="1:10" ht="15">
      <c r="A230" s="1" t="s">
        <v>502</v>
      </c>
      <c r="B230" s="1" t="s">
        <v>521</v>
      </c>
      <c r="C230" s="17">
        <v>0.25</v>
      </c>
      <c r="D230" s="14" t="s">
        <v>538</v>
      </c>
      <c r="E230" s="23"/>
      <c r="F230" s="23"/>
      <c r="G230" s="23"/>
      <c r="H230" s="23"/>
      <c r="I230" s="23"/>
      <c r="J230" s="23"/>
    </row>
    <row r="231" spans="1:10" ht="15">
      <c r="A231" s="1" t="s">
        <v>503</v>
      </c>
      <c r="B231" s="1" t="s">
        <v>522</v>
      </c>
      <c r="C231" s="17">
        <f>1/3</f>
        <v>0.3333333333333333</v>
      </c>
      <c r="D231" s="14" t="s">
        <v>539</v>
      </c>
      <c r="E231" s="23"/>
      <c r="F231" s="23"/>
      <c r="G231" s="23"/>
      <c r="H231" s="23"/>
      <c r="I231" s="23"/>
      <c r="J231" s="23"/>
    </row>
    <row r="232" spans="1:10" ht="15">
      <c r="A232" s="1" t="s">
        <v>571</v>
      </c>
      <c r="B232" s="1" t="s">
        <v>572</v>
      </c>
      <c r="C232" s="17">
        <v>1</v>
      </c>
      <c r="D232" s="14" t="s">
        <v>540</v>
      </c>
      <c r="E232" s="23"/>
      <c r="F232" s="23"/>
      <c r="G232" s="23"/>
      <c r="H232" s="23"/>
      <c r="I232" s="23"/>
      <c r="J232" s="23"/>
    </row>
    <row r="233" spans="1:10" ht="15">
      <c r="A233" s="1" t="s">
        <v>504</v>
      </c>
      <c r="B233" s="1" t="s">
        <v>523</v>
      </c>
      <c r="C233" s="25">
        <v>0.125</v>
      </c>
      <c r="D233" s="14" t="s">
        <v>541</v>
      </c>
      <c r="E233" s="23"/>
      <c r="F233" s="23"/>
      <c r="G233" s="23"/>
      <c r="H233" s="23"/>
      <c r="I233" s="23"/>
      <c r="J233" s="23"/>
    </row>
    <row r="234" spans="1:10" ht="15">
      <c r="A234" s="1" t="s">
        <v>548</v>
      </c>
      <c r="B234" s="1" t="s">
        <v>549</v>
      </c>
      <c r="C234" s="17">
        <v>1</v>
      </c>
      <c r="D234" s="14">
        <v>8524</v>
      </c>
      <c r="E234" s="23"/>
      <c r="F234" s="23"/>
      <c r="G234" s="23"/>
      <c r="H234" s="23"/>
      <c r="I234" s="23"/>
      <c r="J234" s="23"/>
    </row>
    <row r="235" spans="1:10" ht="15">
      <c r="A235" s="1" t="s">
        <v>550</v>
      </c>
      <c r="B235" s="1" t="s">
        <v>552</v>
      </c>
      <c r="C235" s="17">
        <v>0.25</v>
      </c>
      <c r="D235" s="14">
        <v>8525</v>
      </c>
      <c r="E235" s="23"/>
      <c r="F235" s="23"/>
      <c r="G235" s="23"/>
      <c r="H235" s="23"/>
      <c r="I235" s="23"/>
      <c r="J235" s="23"/>
    </row>
    <row r="236" spans="1:10" ht="15">
      <c r="A236" s="22" t="s">
        <v>553</v>
      </c>
      <c r="B236" s="22" t="s">
        <v>551</v>
      </c>
      <c r="C236" s="42">
        <v>1</v>
      </c>
      <c r="D236" s="14">
        <v>8526</v>
      </c>
      <c r="E236" s="23"/>
      <c r="F236" s="23"/>
      <c r="G236" s="23"/>
      <c r="H236" s="23"/>
      <c r="I236" s="23"/>
      <c r="J236" s="23"/>
    </row>
    <row r="237" spans="1:10" ht="15">
      <c r="A237" s="22" t="s">
        <v>558</v>
      </c>
      <c r="B237" s="223" t="s">
        <v>559</v>
      </c>
      <c r="C237" s="17">
        <v>0.2</v>
      </c>
      <c r="D237" s="223">
        <v>8527</v>
      </c>
      <c r="E237" s="23"/>
      <c r="F237" s="23"/>
      <c r="G237" s="23"/>
      <c r="H237" s="23"/>
      <c r="I237" s="23"/>
      <c r="J237" s="23"/>
    </row>
    <row r="238" spans="1:10" ht="15">
      <c r="A238" s="23"/>
      <c r="B238" s="23"/>
      <c r="D238" s="23"/>
      <c r="E238" s="23"/>
      <c r="F238" s="23"/>
      <c r="G238" s="23"/>
      <c r="H238" s="23"/>
      <c r="I238" s="23"/>
      <c r="J238" s="23"/>
    </row>
    <row r="239" spans="5:10" ht="15">
      <c r="E239" s="23"/>
      <c r="F239" s="23"/>
      <c r="G239" s="23"/>
      <c r="H239" s="23"/>
      <c r="I239" s="23"/>
      <c r="J239" s="23"/>
    </row>
  </sheetData>
  <sheetProtection password="F0FC" sheet="1" selectLockedCells="1"/>
  <printOptions/>
  <pageMargins left="0.75" right="0.75" top="1" bottom="1" header="0.5" footer="0.5"/>
  <pageSetup horizontalDpi="600" verticalDpi="600" orientation="portrait" r:id="rId2"/>
  <ignoredErrors>
    <ignoredError sqref="B2 B4:B5 B24:B26 B179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>Public</cp:keywords>
  <dc:description/>
  <cp:lastModifiedBy>Ruiz Esquide, Maximiliano</cp:lastModifiedBy>
  <cp:lastPrinted>2011-08-11T15:20:39Z</cp:lastPrinted>
  <dcterms:created xsi:type="dcterms:W3CDTF">2000-11-03T20:17:56Z</dcterms:created>
  <dcterms:modified xsi:type="dcterms:W3CDTF">2020-10-16T15:27:26Z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9abe572c-882b-4407-b214-76240565e762</vt:lpwstr>
  </property>
  <property fmtid="{D5CDD505-2E9C-101B-9397-08002B2CF9AE}" pid="3" name="db.comClassification">
    <vt:lpwstr>Public</vt:lpwstr>
  </property>
</Properties>
</file>